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ganastassiadis\Desktop\budget\"/>
    </mc:Choice>
  </mc:AlternateContent>
  <xr:revisionPtr revIDLastSave="0" documentId="13_ncr:1_{75FD9F1F-4CAB-4F67-98F7-BBAE6C612201}" xr6:coauthVersionLast="45" xr6:coauthVersionMax="45" xr10:uidLastSave="{00000000-0000-0000-0000-000000000000}"/>
  <bookViews>
    <workbookView xWindow="28680" yWindow="-120" windowWidth="29040" windowHeight="15840" tabRatio="909" activeTab="1" xr2:uid="{00000000-000D-0000-FFFF-FFFF00000000}"/>
  </bookViews>
  <sheets>
    <sheet name="Οδηγίες Συμπλήρωσης" sheetId="15" r:id="rId1"/>
    <sheet name="Προϋπολογισμός" sheetId="1" r:id="rId2"/>
    <sheet name="Προσωπικό-Ταξίδια" sheetId="2" r:id="rId3"/>
    <sheet name="Αποσβέσεις-Εξοπλισμος-Αναλώσιμα" sheetId="14" r:id="rId4"/>
    <sheet name="Υπεργολ.-Λοιπές Αμ.-Ανακατασκ." sheetId="8" r:id="rId5"/>
    <sheet name="Όρια" sheetId="11" r:id="rId6"/>
    <sheet name="DATA" sheetId="5" state="hidden" r:id="rId7"/>
  </sheets>
  <definedNames>
    <definedName name="_xlnm.Print_Area" localSheetId="3">'Αποσβέσεις-Εξοπλισμος-Αναλώσιμα'!$A$1:$J$42</definedName>
    <definedName name="_xlnm.Print_Area" localSheetId="0">'Οδηγίες Συμπλήρωσης'!$A$1:$K$117</definedName>
    <definedName name="_xlnm.Print_Area" localSheetId="2">'Προσωπικό-Ταξίδια'!$A$1:$N$52</definedName>
    <definedName name="_xlnm.Print_Area" localSheetId="1">Προϋπολογισμός!$A$1:$D$30</definedName>
    <definedName name="_xlnm.Print_Area" localSheetId="4">'Υπεργολ.-Λοιπές Αμ.-Ανακατασκ.'!$A$1:$D$30</definedName>
    <definedName name="Φορέαςεταίροι">DATA!$A$45:$A$51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D11" i="1" l="1"/>
  <c r="D29" i="8" l="1"/>
  <c r="D20" i="8"/>
  <c r="B21" i="1" s="1"/>
  <c r="J24" i="2"/>
  <c r="M24" i="2"/>
  <c r="N24" i="2"/>
  <c r="J25" i="2"/>
  <c r="M25" i="2"/>
  <c r="N25" i="2"/>
  <c r="J26" i="2"/>
  <c r="M26" i="2"/>
  <c r="N26" i="2"/>
  <c r="J27" i="2"/>
  <c r="M27" i="2"/>
  <c r="N27" i="2"/>
  <c r="J28" i="2"/>
  <c r="M28" i="2"/>
  <c r="N28" i="2"/>
  <c r="J29" i="2"/>
  <c r="M29" i="2"/>
  <c r="N29" i="2"/>
  <c r="I7" i="2"/>
  <c r="M7" i="2"/>
  <c r="N7" i="2"/>
  <c r="I8" i="2"/>
  <c r="M8" i="2"/>
  <c r="N8" i="2"/>
  <c r="I9" i="2"/>
  <c r="M9" i="2"/>
  <c r="N9" i="2"/>
  <c r="I10" i="2"/>
  <c r="M10" i="2"/>
  <c r="N10" i="2"/>
  <c r="I11" i="2"/>
  <c r="M11" i="2"/>
  <c r="N11" i="2"/>
  <c r="I12" i="2"/>
  <c r="M12" i="2"/>
  <c r="N12" i="2"/>
  <c r="I13" i="2"/>
  <c r="M13" i="2"/>
  <c r="N13" i="2"/>
  <c r="N23" i="2"/>
  <c r="N30" i="2"/>
  <c r="N21" i="2"/>
  <c r="M30" i="2"/>
  <c r="J30" i="2"/>
  <c r="M23" i="2"/>
  <c r="J23" i="2"/>
  <c r="M22" i="2"/>
  <c r="J22" i="2"/>
  <c r="N22" i="2" s="1"/>
  <c r="M21" i="2"/>
  <c r="J21" i="2"/>
  <c r="F38" i="14"/>
  <c r="F37" i="14"/>
  <c r="F36" i="14"/>
  <c r="F35" i="14"/>
  <c r="F34" i="14"/>
  <c r="F33" i="14"/>
  <c r="F32" i="14"/>
  <c r="F31" i="14"/>
  <c r="F30" i="14"/>
  <c r="F29" i="14"/>
  <c r="F20" i="14"/>
  <c r="F21" i="14"/>
  <c r="F22" i="14"/>
  <c r="F23" i="14"/>
  <c r="F19" i="14"/>
  <c r="J6" i="14"/>
  <c r="J7" i="14"/>
  <c r="J8" i="14"/>
  <c r="J9" i="14"/>
  <c r="J5" i="14"/>
  <c r="N14" i="2"/>
  <c r="D24" i="14"/>
  <c r="F39" i="14" l="1"/>
  <c r="B19" i="1" s="1"/>
  <c r="J31" i="2"/>
  <c r="N32" i="2"/>
  <c r="B16" i="1" s="1"/>
  <c r="M31" i="2"/>
  <c r="F25" i="14"/>
  <c r="B18" i="1" s="1"/>
  <c r="B8" i="1"/>
  <c r="M14" i="2" l="1"/>
  <c r="M6" i="2"/>
  <c r="M5" i="2"/>
  <c r="I14" i="2"/>
  <c r="I6" i="2"/>
  <c r="N6" i="2" s="1"/>
  <c r="I5" i="2"/>
  <c r="N5" i="2" l="1"/>
  <c r="C9" i="1"/>
  <c r="D10" i="14" l="1"/>
  <c r="J11" i="14" l="1"/>
  <c r="B17" i="1" s="1"/>
  <c r="D17" i="1" l="1"/>
  <c r="B17" i="5"/>
  <c r="E15" i="2" l="1"/>
  <c r="J15" i="2"/>
  <c r="D18" i="1" l="1"/>
  <c r="N16" i="2"/>
  <c r="B26" i="1" l="1"/>
  <c r="B15" i="1"/>
  <c r="D15" i="1" s="1"/>
  <c r="D26" i="1" l="1"/>
  <c r="D24" i="1"/>
  <c r="D8" i="8"/>
  <c r="B20" i="1" s="1"/>
  <c r="M16" i="2"/>
  <c r="D20" i="1" l="1"/>
  <c r="D21" i="1"/>
  <c r="I16" i="2"/>
  <c r="D16" i="1" l="1"/>
  <c r="B22" i="1" l="1"/>
  <c r="D19" i="1"/>
  <c r="D22" i="1" s="1"/>
  <c r="B28" i="1" l="1"/>
  <c r="A23" i="1"/>
  <c r="D23" i="1"/>
  <c r="C21" i="1" l="1"/>
  <c r="C20" i="1"/>
  <c r="C19" i="1"/>
  <c r="C18" i="1"/>
  <c r="C15" i="1"/>
  <c r="C17" i="1"/>
  <c r="C16" i="1"/>
  <c r="C26" i="1"/>
  <c r="C24" i="1"/>
  <c r="D28" i="1"/>
  <c r="D30" i="1" s="1"/>
  <c r="C28" i="1" l="1"/>
</calcChain>
</file>

<file path=xl/sharedStrings.xml><?xml version="1.0" encoding="utf-8"?>
<sst xmlns="http://schemas.openxmlformats.org/spreadsheetml/2006/main" count="345" uniqueCount="299">
  <si>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</si>
  <si>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</si>
  <si>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</si>
  <si>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</si>
  <si>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</si>
  <si>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</si>
  <si>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</si>
  <si>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</si>
  <si>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</si>
  <si>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</si>
  <si>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</si>
  <si>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</si>
  <si>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</si>
  <si>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</si>
  <si>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</si>
  <si>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</si>
  <si>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</si>
  <si>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</si>
  <si>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</si>
  <si>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</si>
  <si>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</si>
  <si>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</si>
  <si>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</si>
  <si>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</si>
  <si>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</si>
  <si>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</si>
  <si>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</si>
  <si>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</si>
  <si>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</si>
  <si>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</si>
  <si>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</si>
  <si>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</si>
  <si>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</si>
  <si>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</si>
  <si>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</si>
  <si>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</si>
  <si>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</si>
  <si>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</si>
  <si>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</si>
  <si>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</si>
  <si>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</si>
  <si>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</si>
  <si>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</si>
  <si>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</si>
  <si>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</si>
  <si>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</si>
  <si>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</si>
  <si>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</si>
  <si>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</si>
  <si>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</si>
  <si>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</si>
  <si>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</si>
  <si>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</si>
  <si>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</si>
  <si>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</si>
  <si>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</si>
  <si>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</si>
  <si>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</si>
  <si>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</si>
  <si>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</si>
  <si>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</si>
  <si>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</si>
  <si>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</si>
  <si>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</si>
  <si>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</si>
  <si>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</si>
  <si>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</si>
  <si>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</si>
  <si>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</si>
  <si>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</si>
  <si>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</si>
  <si>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</si>
  <si>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</si>
  <si>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</si>
  <si>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</si>
  <si>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</si>
  <si>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</si>
  <si>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</si>
  <si>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</si>
  <si>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</si>
  <si>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</si>
  <si>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</si>
  <si>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</si>
  <si>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</si>
  <si>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</si>
  <si>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</si>
  <si>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</si>
  <si>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</si>
  <si>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</si>
  <si>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</si>
  <si>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</si>
  <si>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</si>
  <si>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</si>
  <si>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</si>
  <si>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</si>
  <si>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</si>
  <si>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</si>
  <si>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</si>
  <si>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</si>
  <si>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</si>
  <si>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</si>
  <si>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</si>
  <si>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</si>
  <si>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</si>
  <si>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</si>
  <si>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</si>
  <si>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</si>
  <si>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</si>
  <si>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</si>
  <si>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</si>
  <si>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r>
      <t xml:space="preserve">Επαγγελματίες
</t>
    </r>
    <r>
      <rPr>
        <b/>
        <sz val="11"/>
        <color theme="1"/>
        <rFont val="Calibri"/>
        <family val="2"/>
        <charset val="161"/>
        <scheme val="minor"/>
      </rPr>
      <t xml:space="preserve">
Professionals</t>
    </r>
  </si>
  <si>
    <r>
      <t xml:space="preserve">Υπάλληλοι
Employees
</t>
    </r>
    <r>
      <rPr>
        <sz val="11"/>
        <color theme="1"/>
        <rFont val="Calibri"/>
        <family val="2"/>
        <scheme val="minor"/>
      </rPr>
      <t xml:space="preserve">
</t>
    </r>
    <r>
      <rPr>
        <b/>
        <sz val="11"/>
        <color theme="1"/>
        <rFont val="Calibri"/>
        <family val="2"/>
        <charset val="161"/>
        <scheme val="minor"/>
      </rPr>
      <t>Εθελονές - Volunteers</t>
    </r>
  </si>
  <si>
    <t>Κατηγορία έργου</t>
  </si>
  <si>
    <t>Μεσαία</t>
  </si>
  <si>
    <r>
      <rPr>
        <b/>
        <sz val="14"/>
        <color theme="1"/>
        <rFont val="Calibri"/>
        <family val="2"/>
        <charset val="161"/>
      </rPr>
      <t>←</t>
    </r>
    <r>
      <rPr>
        <b/>
        <sz val="18.2"/>
        <color theme="1"/>
        <rFont val="Calibri"/>
        <family val="2"/>
        <charset val="161"/>
      </rPr>
      <t xml:space="preserve"> </t>
    </r>
    <r>
      <rPr>
        <b/>
        <sz val="14"/>
        <color theme="1"/>
        <rFont val="Calibri"/>
        <family val="2"/>
        <charset val="161"/>
        <scheme val="minor"/>
      </rPr>
      <t>Ονομασία Έργου / Project title</t>
    </r>
  </si>
  <si>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</si>
  <si>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</si>
  <si>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</si>
  <si>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</si>
  <si>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</si>
  <si>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</si>
  <si>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</si>
  <si>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</si>
  <si>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</si>
  <si>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</si>
  <si>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Από</t>
  </si>
  <si>
    <t>Έως</t>
  </si>
  <si>
    <t>Μήνες</t>
  </si>
  <si>
    <t>% επί του συνόλου
% of the total</t>
  </si>
  <si>
    <t>Φύλλο Προϋπολογισμός</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</si>
  <si>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</si>
  <si>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</si>
  <si>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</si>
  <si>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</si>
  <si>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</si>
  <si>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 Συμπληρώστε τον σκοπό του ταξιδιού και τον προορισμό.</t>
  </si>
  <si>
    <t>→ Συμπληρώστε τα απαραίτητα αριθμητικά πεδία.</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</si>
  <si>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</si>
  <si>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</si>
  <si>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</si>
  <si>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</si>
  <si>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 Δεν μπορεί να υπερβαίνει το 50% των επιλέξιμων άμεσων δαπανών.</t>
  </si>
  <si>
    <t>Φύλλο Όρια</t>
  </si>
  <si>
    <t>ΠΡΟΫΠΟΛΟΓΙΣΜΟΣ / BUDGET</t>
  </si>
  <si>
    <t>Μεγάλη 200Κ</t>
  </si>
  <si>
    <t>Μεγάλη 300Κ</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</si>
  <si>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</si>
  <si>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</si>
  <si>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</si>
  <si>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</si>
  <si>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</si>
  <si>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</si>
  <si>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</si>
  <si>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</si>
  <si>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</si>
  <si>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</si>
  <si>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</si>
  <si>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</si>
  <si>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</si>
  <si>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</si>
  <si>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</si>
  <si>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</si>
  <si>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</si>
  <si>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</si>
  <si>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</si>
  <si>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</si>
  <si>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</si>
  <si>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</si>
  <si>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</si>
  <si>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</si>
  <si>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</si>
  <si>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Ποσοστό απόσβεσης 
Depreciation rate</t>
  </si>
  <si>
    <t>→ Συμπληρώστε την περιγραφή, την αιτιολόγηση καθώς και το ποσό.</t>
  </si>
  <si>
    <t>ΓΕΝΙΚΗ ΣΗΜΕΙΩΣΗ</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</si>
  <si>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</si>
  <si>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</si>
  <si>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</si>
  <si>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</si>
  <si>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</si>
  <si>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</si>
  <si>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</si>
  <si>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</si>
  <si>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</si>
  <si>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</si>
  <si>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 Το αρχείο να συμπληρωθεί μόνο με τη χρήση του Microsoft Excel.</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</si>
  <si>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</si>
  <si>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</si>
  <si>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</si>
  <si>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</si>
  <si>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</si>
  <si>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</si>
  <si>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</si>
  <si>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</si>
  <si>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1. Ενδυνάμωση ευπαθών ομάδων</t>
  </si>
  <si>
    <t>2. Ενίσχυση της συνηγορίας και του εποπτικού ρόλου της κοινωνίας των πολιτών</t>
  </si>
  <si>
    <r>
      <t xml:space="preserve">Κατηγορία έργου </t>
    </r>
    <r>
      <rPr>
        <b/>
        <sz val="14"/>
        <color theme="1"/>
        <rFont val="Calibri"/>
        <family val="2"/>
        <charset val="161"/>
        <scheme val="minor"/>
      </rPr>
      <t xml:space="preserve">/ Project category </t>
    </r>
    <r>
      <rPr>
        <sz val="14"/>
        <color theme="1"/>
        <rFont val="Calibri"/>
        <family val="2"/>
        <charset val="161"/>
        <scheme val="minor"/>
      </rPr>
      <t/>
    </r>
  </si>
  <si>
    <t>ΜΙΚΡΗ / SMALL</t>
  </si>
  <si>
    <t>Φύλλο Προσωπικό - Ταξίδια</t>
  </si>
  <si>
    <t>Πίνακας Προσωπικό</t>
  </si>
  <si>
    <t>Πίνακας Ταξίδια</t>
  </si>
  <si>
    <t>Φύλλο Αποσβέσεις - Εξοπλισμός - Αναλωσιμα</t>
  </si>
  <si>
    <t>Πίνακας Αποσβέσεις</t>
  </si>
  <si>
    <t>Πίνακας Κόστος Εξοπλισμού</t>
  </si>
  <si>
    <t>Πίνακας αναλώσιμα</t>
  </si>
  <si>
    <t>Φύλλο υπεργολαβίες - Λοιπές Άμεσες Δαπάνες - Ανακατασκευή</t>
  </si>
  <si>
    <t>Πίνακας Υπεργολαβίες</t>
  </si>
  <si>
    <t>Πίνακας λοιπές άμεσες δαπάνες</t>
  </si>
  <si>
    <t>Πίνακας κόστος ανακατασκευής</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</si>
  <si>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</si>
  <si>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</si>
  <si>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</si>
  <si>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</si>
  <si>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</si>
  <si>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t>Α</t>
  </si>
  <si>
    <t>Β</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</si>
  <si>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</si>
  <si>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</si>
  <si>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</si>
  <si>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</si>
  <si>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</si>
  <si>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</si>
  <si>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</si>
  <si>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</si>
  <si>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για τον υπολογισμό των έμμεσων δαπανών (ανώτατο ποσοστό 15% επί του κόστους προσωπικού) το οποίο </t>
  </si>
  <si>
    <t xml:space="preserve">          πρέπει να τεκμηριωσετε.</t>
  </si>
  <si>
    <t>→ Συμπληρώστε τα ονόματεπώνυμα του προσωπικού που πρόκειται να απασχοληθούν στο έργο και τα καθήκοντά τους.</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</si>
  <si>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</si>
  <si>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θα αποσβένεται και θα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</si>
  <si>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</si>
  <si>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</si>
  <si>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</si>
  <si>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</si>
  <si>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</si>
  <si>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</si>
  <si>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Για τις υπεργολαβίες πρέπει να τηρούνται οι κανόνες για τις αναθέσεις / προμήθειες τις οποίες θα βρείτε στις αναλυτικές οδηγίες.</t>
  </si>
  <si>
    <t xml:space="preserve">→ Πρόκειται για δαπάνες που προκύπτουν άμεσα και είναι αναγκαίες για την υλοποίηση του έργου όπως π.χ. έξοδα δημοσίευσης, </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</si>
  <si>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</si>
  <si>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</si>
  <si>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</si>
  <si>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</si>
  <si>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</si>
  <si>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 xml:space="preserve">   Ονοματεπώνυμα προσωπικού
   Name of Staff Member</t>
  </si>
  <si>
    <t>a x b x (c+d+e) + f (1)</t>
  </si>
  <si>
    <t>b x ( g + h ) (2)</t>
  </si>
  <si>
    <t>(1) + (2)</t>
  </si>
  <si>
    <t>Συνολικό κόστος ταξιδίων / Total travel costs</t>
  </si>
  <si>
    <t>Περιγραφή εξοπλισμού
Description of equipment</t>
  </si>
  <si>
    <t>Συνολικό κόστος
Total cost</t>
  </si>
  <si>
    <t>Συνολικό κόστος
Total cost
a x b x c x f x ( d ÷ e )</t>
  </si>
  <si>
    <t>Συνολικό κόστος υπεργολαβιών / Total subcontracting costs</t>
  </si>
  <si>
    <r>
      <t xml:space="preserve">Λοιπές άμεσες δαπάνες </t>
    </r>
    <r>
      <rPr>
        <b/>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t>
    </r>
    <r>
      <rPr>
        <b/>
        <sz val="12"/>
        <color theme="1"/>
        <rFont val="Calibri"/>
        <family val="2"/>
        <charset val="161"/>
        <scheme val="minor"/>
      </rPr>
      <t xml:space="preserve"> (costs directly incurred by the project contract costs such as publications, assessment costs, expenses audits, translations, etc.)</t>
    </r>
  </si>
  <si>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</si>
  <si>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</si>
  <si>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</si>
  <si>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</si>
  <si>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</si>
  <si>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</si>
  <si>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Sheet: “Budget”</t>
  </si>
  <si>
    <t>→ Please fill in all cells highlighted yellow. Specifically:</t>
  </si>
  <si>
    <t xml:space="preserve">     → Select the open call for which you wish to submit a project proposal.</t>
  </si>
  <si>
    <t xml:space="preserve">     → Fill in the legal name of the Project Promoter, as well as the name of the project.</t>
  </si>
  <si>
    <t xml:space="preserve">     → Specify the rate for the calculation of the indirect expenditures for the project (maximum rate permitted: 15%), which should </t>
  </si>
  <si>
    <t xml:space="preserve">          be justified.</t>
  </si>
  <si>
    <t>Sheet: “Personnel- Travel”</t>
  </si>
  <si>
    <t>Table “Personnel”</t>
  </si>
  <si>
    <t>Table: “Travel”</t>
  </si>
  <si>
    <t>Sheet: “Depreciation – Equipment - Consumables”</t>
  </si>
  <si>
    <t>Table: “Equipment cost:</t>
  </si>
  <si>
    <t>Table: “Consumables”</t>
  </si>
  <si>
    <t>Sheet: “Subcontracting – Other direct costs – Reconstruction costs”</t>
  </si>
  <si>
    <t>Table “Subcontracting”</t>
  </si>
  <si>
    <t>Table “Other direct costs”</t>
  </si>
  <si>
    <t>Table “Reconstruction costs”</t>
  </si>
  <si>
    <t>Sheet: “Limits”</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</si>
  <si>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</si>
  <si>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</si>
  <si>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</si>
  <si>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Fill in the purpose and destination of the travel.</t>
  </si>
  <si>
    <t>→ Fill in the necessary cells, after consulting with the detailed instructions found at the bottom of the table.</t>
  </si>
  <si>
    <t>→ As Project Promoter of Partner, in order to include this expense category, you will need to justify that the equipment is necessary to achieve</t>
  </si>
  <si>
    <t>→ Fill in the description and justification of the equipment that will be depreciated and charged to the project budget.</t>
  </si>
  <si>
    <t>→ Fill in the necessary cells.</t>
  </si>
  <si>
    <t xml:space="preserve">     the project results. During the project implementation, you will need to keep and present all necessary documents (asset registry, </t>
  </si>
  <si>
    <t xml:space="preserve">     accounting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</si>
  <si>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</si>
  <si>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</si>
  <si>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</si>
  <si>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</si>
  <si>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</si>
  <si>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</si>
  <si>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</si>
  <si>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xml:space="preserve">→ Other direct costs refer to costs that are directly derived from the project implementation contract, such as publication or translation costs, </t>
  </si>
  <si>
    <t xml:space="preserve">     evaluation costs, audit costs, etc.</t>
  </si>
  <si>
    <t>→ Reconstruction and renovation costs cannot exceed 50% of the eligible direct project expenditures.</t>
  </si>
  <si>
    <t>recommended salary cost per each employee tier /category</t>
  </si>
  <si>
    <t>In this sheet, the upper limits for the daily travel expenditure (per diem) for travels outside of Greece are presented, along with the</t>
  </si>
  <si>
    <t>3. Ενίσχυση της συμμετοχής των πολιτών στα κοινά / Increased citizen participation in civic activities</t>
  </si>
  <si>
    <t>4. Προάσπιση των ανθρωπίνων δικαιωμάτων / Increased support for human rights</t>
  </si>
  <si>
    <t>Αιτούμενη Επιχορήγηση (100% του προϋπολογισμού) / Required grant (100% of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</si>
</sst>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164" formatCode="_-* #,##0\ _€_-;\-* #,##0\ _€_-;_-* &quot;-&quot;\ _€_-;_-@_-"/>
    <numFmt numFmtId="165" formatCode="_-* #,##0.00\ _€_-;\-* #,##0.00\ _€_-;_-* &quot;-&quot;??\ _€_-;_-@_-"/>
    <numFmt numFmtId="166" formatCode="_-* #,##0\ _€_-;\-* #,##0\ _€_-;_-* &quot;-&quot;??\ _€_-;_-@_-"/>
    <numFmt numFmtId="167" formatCode="#,##0.00\ &quot;€&quot;"/>
    <numFmt numFmtId="168" formatCode="#,##0\ &quot;€&quot;"/>
    <numFmt numFmtId="169" formatCode="_-* #,##0.00\ &quot;€&quot;_-;\-* #,##0.00\ &quot;€&quot;_-;_-* &quot;-&quot;\ &quot;€&quot;_-;_-@_-"/>
    <numFmt numFmtId="170" formatCode="#,##0.0000"/>
  </numFmts>
  <fonts count="39">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0"/>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b/>
      <sz val="14"/>
      <color theme="1"/>
      <name val="Calibri"/>
      <family val="2"/>
      <charset val="161"/>
    </font>
    <font>
      <b/>
      <sz val="18.2"/>
      <color theme="1"/>
      <name val="Calibri"/>
      <family val="2"/>
      <charset val="161"/>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b/>
      <sz val="22"/>
      <color rgb="FFFF0000"/>
      <name val="Calibri"/>
      <family val="2"/>
      <charset val="161"/>
      <scheme val="minor"/>
    </font>
    <font>
      <b/>
      <i/>
      <sz val="18"/>
      <color theme="1"/>
      <name val="Calibri"/>
      <family val="2"/>
      <charset val="161"/>
      <scheme val="min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cellStyleXfs>
  <cellXfs count="386">
    <xf numFmtId="0" fontId="0" fillId="0" borderId="0" xfId="0"/>
    <xf numFmtId="0" fontId="0" fillId="6" borderId="0" xfId="0" applyFont="1" applyFill="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6" xfId="0" applyFont="1" applyFill="1" applyBorder="1" applyProtection="1">
      <protection hidden="1"/>
    </xf>
    <xf numFmtId="0" fontId="5" fillId="0" borderId="3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0" fillId="0" borderId="0" xfId="0" applyFont="1" applyProtection="1">
      <protection hidden="1"/>
    </xf>
    <xf numFmtId="38" fontId="0" fillId="0" borderId="32" xfId="0" applyNumberFormat="1" applyFont="1" applyBorder="1" applyProtection="1">
      <protection locked="0"/>
    </xf>
    <xf numFmtId="167" fontId="0" fillId="0" borderId="19" xfId="0" applyNumberFormat="1" applyFont="1" applyBorder="1" applyProtection="1">
      <protection locked="0"/>
    </xf>
    <xf numFmtId="38" fontId="0" fillId="0" borderId="33" xfId="0" applyNumberFormat="1" applyFont="1" applyBorder="1" applyProtection="1">
      <protection locked="0"/>
    </xf>
    <xf numFmtId="167" fontId="0" fillId="0" borderId="20" xfId="0" applyNumberFormat="1" applyFont="1" applyBorder="1" applyProtection="1">
      <protection locked="0"/>
    </xf>
    <xf numFmtId="0" fontId="5" fillId="0" borderId="36"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38" fontId="3" fillId="0" borderId="35" xfId="0" applyNumberFormat="1" applyFont="1" applyBorder="1" applyAlignment="1" applyProtection="1">
      <alignment vertical="center"/>
      <protection locked="0"/>
    </xf>
    <xf numFmtId="38" fontId="3" fillId="0" borderId="9" xfId="0" applyNumberFormat="1" applyFont="1" applyBorder="1" applyAlignment="1" applyProtection="1">
      <alignment vertical="center"/>
      <protection locked="0"/>
    </xf>
    <xf numFmtId="38" fontId="3" fillId="0" borderId="13" xfId="0" applyNumberFormat="1" applyFont="1" applyBorder="1" applyAlignment="1" applyProtection="1">
      <alignment vertical="center"/>
      <protection hidden="1"/>
    </xf>
    <xf numFmtId="0" fontId="3" fillId="8" borderId="18" xfId="0" applyFont="1" applyFill="1" applyBorder="1" applyAlignment="1" applyProtection="1">
      <alignment vertical="center"/>
      <protection hidden="1"/>
    </xf>
    <xf numFmtId="0" fontId="3" fillId="8" borderId="14"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0" xfId="0" applyNumberFormat="1" applyFont="1" applyBorder="1" applyAlignment="1" applyProtection="1">
      <alignment vertical="center"/>
      <protection locked="0"/>
    </xf>
    <xf numFmtId="0" fontId="3" fillId="0" borderId="43" xfId="0" applyFont="1" applyBorder="1" applyAlignment="1" applyProtection="1">
      <alignment vertical="center"/>
      <protection locked="0"/>
    </xf>
    <xf numFmtId="0" fontId="8" fillId="0" borderId="13"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8" fillId="0" borderId="55"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59"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167" fontId="0" fillId="0" borderId="48" xfId="0" applyNumberFormat="1" applyFont="1" applyBorder="1" applyProtection="1">
      <protection locked="0"/>
    </xf>
    <xf numFmtId="167" fontId="0" fillId="0" borderId="43" xfId="0" applyNumberFormat="1" applyFont="1" applyBorder="1" applyProtection="1">
      <protection locked="0"/>
    </xf>
    <xf numFmtId="0" fontId="5" fillId="0" borderId="18" xfId="0" applyFont="1" applyBorder="1" applyAlignment="1" applyProtection="1">
      <alignment horizontal="center" vertical="center" wrapText="1"/>
      <protection hidden="1"/>
    </xf>
    <xf numFmtId="0" fontId="5" fillId="0" borderId="55"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0" fillId="8" borderId="50" xfId="0" applyFont="1" applyFill="1" applyBorder="1" applyAlignment="1" applyProtection="1">
      <alignment vertical="center"/>
      <protection hidden="1"/>
    </xf>
    <xf numFmtId="38" fontId="0" fillId="7" borderId="37" xfId="0" applyNumberFormat="1" applyFont="1" applyFill="1" applyBorder="1" applyAlignment="1" applyProtection="1">
      <alignment vertical="center"/>
      <protection hidden="1"/>
    </xf>
    <xf numFmtId="0" fontId="0" fillId="8" borderId="38" xfId="0" applyFont="1" applyFill="1" applyBorder="1" applyAlignment="1" applyProtection="1">
      <alignment vertical="center"/>
      <protection hidden="1"/>
    </xf>
    <xf numFmtId="0" fontId="0" fillId="8" borderId="46"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6" xfId="0" applyFont="1" applyFill="1" applyBorder="1" applyAlignment="1" applyProtection="1">
      <alignment vertical="center"/>
      <protection hidden="1"/>
    </xf>
    <xf numFmtId="0" fontId="0" fillId="8" borderId="57" xfId="0" applyFont="1" applyFill="1" applyBorder="1" applyAlignment="1" applyProtection="1">
      <alignment vertical="center"/>
      <protection hidden="1"/>
    </xf>
    <xf numFmtId="0" fontId="0" fillId="8" borderId="41" xfId="0" applyFont="1" applyFill="1" applyBorder="1" applyAlignment="1" applyProtection="1">
      <alignment vertical="center"/>
      <protection hidden="1"/>
    </xf>
    <xf numFmtId="0" fontId="0" fillId="8" borderId="21" xfId="0" applyFont="1" applyFill="1" applyBorder="1" applyAlignment="1" applyProtection="1">
      <alignment vertical="center"/>
      <protection hidden="1"/>
    </xf>
    <xf numFmtId="0" fontId="0" fillId="8" borderId="47" xfId="0" applyFont="1" applyFill="1" applyBorder="1" applyAlignment="1" applyProtection="1">
      <alignment vertical="center"/>
      <protection hidden="1"/>
    </xf>
    <xf numFmtId="42" fontId="0" fillId="7" borderId="40"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0" borderId="52" xfId="0" applyFont="1" applyBorder="1" applyProtection="1">
      <protection hidden="1"/>
    </xf>
    <xf numFmtId="0" fontId="0" fillId="0" borderId="53" xfId="0" applyFont="1" applyBorder="1" applyProtection="1">
      <protection hidden="1"/>
    </xf>
    <xf numFmtId="0" fontId="22" fillId="0" borderId="36" xfId="0" applyFont="1" applyBorder="1" applyAlignment="1" applyProtection="1">
      <alignment horizontal="center" vertical="center" wrapText="1"/>
      <protection hidden="1"/>
    </xf>
    <xf numFmtId="0" fontId="22" fillId="0" borderId="44"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45" xfId="0" applyFont="1" applyBorder="1" applyAlignment="1" applyProtection="1">
      <alignment horizontal="center" vertical="center" wrapText="1"/>
      <protection hidden="1"/>
    </xf>
    <xf numFmtId="0" fontId="22" fillId="0" borderId="51" xfId="0" applyFont="1" applyBorder="1" applyAlignment="1" applyProtection="1">
      <alignment horizontal="center" vertical="center" wrapText="1"/>
      <protection hidden="1"/>
    </xf>
    <xf numFmtId="0" fontId="20" fillId="0" borderId="19" xfId="0" applyFont="1" applyBorder="1" applyProtection="1">
      <protection hidden="1"/>
    </xf>
    <xf numFmtId="0" fontId="20" fillId="0" borderId="19" xfId="0" applyFont="1" applyBorder="1" applyAlignment="1" applyProtection="1">
      <alignment horizontal="left"/>
      <protection locked="0"/>
    </xf>
    <xf numFmtId="0" fontId="20" fillId="0" borderId="48" xfId="0" applyFont="1" applyBorder="1" applyAlignment="1" applyProtection="1">
      <alignment horizontal="left"/>
      <protection locked="0"/>
    </xf>
    <xf numFmtId="38" fontId="20" fillId="0" borderId="11" xfId="0" applyNumberFormat="1" applyFont="1" applyBorder="1" applyProtection="1">
      <protection locked="0"/>
    </xf>
    <xf numFmtId="38" fontId="20" fillId="0" borderId="19" xfId="0" applyNumberFormat="1" applyFont="1" applyBorder="1" applyProtection="1">
      <protection locked="0"/>
    </xf>
    <xf numFmtId="0" fontId="20" fillId="0" borderId="20" xfId="0" applyFont="1" applyBorder="1" applyProtection="1">
      <protection hidden="1"/>
    </xf>
    <xf numFmtId="0" fontId="20" fillId="0" borderId="20" xfId="0" applyFont="1" applyBorder="1" applyAlignment="1" applyProtection="1">
      <alignment horizontal="left"/>
      <protection locked="0"/>
    </xf>
    <xf numFmtId="0" fontId="20" fillId="0" borderId="43" xfId="0" applyFont="1" applyBorder="1" applyAlignment="1" applyProtection="1">
      <alignment horizontal="left"/>
      <protection locked="0"/>
    </xf>
    <xf numFmtId="0" fontId="20" fillId="8" borderId="13" xfId="0" applyFont="1" applyFill="1" applyBorder="1" applyProtection="1">
      <protection hidden="1"/>
    </xf>
    <xf numFmtId="0" fontId="20" fillId="8" borderId="2" xfId="0" applyFont="1" applyFill="1" applyBorder="1" applyProtection="1">
      <protection hidden="1"/>
    </xf>
    <xf numFmtId="0" fontId="20" fillId="8" borderId="50" xfId="0" applyFont="1" applyFill="1" applyBorder="1" applyProtection="1">
      <protection hidden="1"/>
    </xf>
    <xf numFmtId="0" fontId="22" fillId="0" borderId="47" xfId="0" applyFont="1" applyBorder="1" applyAlignment="1" applyProtection="1">
      <alignment horizontal="center" vertical="center" wrapText="1"/>
      <protection hidden="1"/>
    </xf>
    <xf numFmtId="164" fontId="20" fillId="7" borderId="13" xfId="0" applyNumberFormat="1" applyFont="1" applyFill="1" applyBorder="1" applyProtection="1">
      <protection hidden="1"/>
    </xf>
    <xf numFmtId="164" fontId="20" fillId="7" borderId="18" xfId="0" applyNumberFormat="1" applyFont="1" applyFill="1" applyBorder="1" applyProtection="1">
      <protection hidden="1"/>
    </xf>
    <xf numFmtId="0" fontId="20" fillId="8" borderId="55" xfId="0" applyFont="1" applyFill="1" applyBorder="1" applyProtection="1">
      <protection hidden="1"/>
    </xf>
    <xf numFmtId="0" fontId="5" fillId="10" borderId="35" xfId="0" applyFont="1" applyFill="1" applyBorder="1" applyAlignment="1" applyProtection="1">
      <alignment horizontal="center"/>
      <protection hidden="1"/>
    </xf>
    <xf numFmtId="0" fontId="5" fillId="10" borderId="36" xfId="0" applyFont="1" applyFill="1" applyBorder="1" applyAlignment="1" applyProtection="1">
      <alignment horizontal="center"/>
      <protection hidden="1"/>
    </xf>
    <xf numFmtId="0" fontId="0" fillId="0" borderId="9" xfId="0" applyBorder="1" applyProtection="1">
      <protection hidden="1"/>
    </xf>
    <xf numFmtId="0" fontId="0" fillId="0" borderId="10" xfId="0" applyBorder="1" applyProtection="1">
      <protection hidden="1"/>
    </xf>
    <xf numFmtId="0" fontId="0" fillId="0" borderId="39" xfId="0" applyBorder="1" applyProtection="1">
      <protection hidden="1"/>
    </xf>
    <xf numFmtId="0" fontId="0" fillId="0" borderId="40" xfId="0" applyBorder="1" applyProtection="1">
      <protection hidden="1"/>
    </xf>
    <xf numFmtId="0" fontId="3" fillId="8" borderId="55" xfId="0" applyFont="1" applyFill="1" applyBorder="1" applyAlignment="1" applyProtection="1">
      <alignment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4" fontId="3" fillId="0" borderId="38" xfId="0" applyNumberFormat="1"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0" fillId="6" borderId="0" xfId="0" applyFill="1" applyProtection="1">
      <protection hidden="1"/>
    </xf>
    <xf numFmtId="4" fontId="6" fillId="6" borderId="0" xfId="0" applyNumberFormat="1" applyFont="1" applyFill="1" applyBorder="1" applyAlignment="1" applyProtection="1">
      <protection hidden="1"/>
    </xf>
    <xf numFmtId="0" fontId="0" fillId="0" borderId="53" xfId="0" applyFont="1" applyBorder="1" applyAlignment="1" applyProtection="1">
      <alignment vertical="center"/>
      <protection hidden="1"/>
    </xf>
    <xf numFmtId="0" fontId="9" fillId="6" borderId="7"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wrapText="1"/>
      <protection hidden="1"/>
    </xf>
    <xf numFmtId="169" fontId="0" fillId="7" borderId="12" xfId="0" applyNumberFormat="1" applyFont="1" applyFill="1" applyBorder="1" applyProtection="1">
      <protection hidden="1"/>
    </xf>
    <xf numFmtId="169" fontId="0" fillId="7" borderId="10" xfId="0" applyNumberFormat="1" applyFont="1" applyFill="1" applyBorder="1" applyProtection="1">
      <protection hidden="1"/>
    </xf>
    <xf numFmtId="169" fontId="0" fillId="7" borderId="40" xfId="0" applyNumberFormat="1" applyFont="1" applyFill="1" applyBorder="1" applyAlignment="1" applyProtection="1">
      <alignment vertical="center"/>
      <protection hidden="1"/>
    </xf>
    <xf numFmtId="167" fontId="20" fillId="0" borderId="19" xfId="0" applyNumberFormat="1" applyFont="1" applyBorder="1" applyProtection="1">
      <protection locked="0"/>
    </xf>
    <xf numFmtId="167" fontId="20" fillId="0" borderId="48" xfId="0" applyNumberFormat="1" applyFont="1" applyBorder="1" applyProtection="1">
      <protection locked="0"/>
    </xf>
    <xf numFmtId="167" fontId="20" fillId="0" borderId="11" xfId="0" applyNumberFormat="1" applyFont="1" applyBorder="1" applyProtection="1">
      <protection locked="0"/>
    </xf>
    <xf numFmtId="167" fontId="20" fillId="0" borderId="62" xfId="0" applyNumberFormat="1" applyFont="1" applyBorder="1" applyProtection="1">
      <protection locked="0"/>
    </xf>
    <xf numFmtId="169" fontId="20" fillId="7" borderId="52" xfId="0" applyNumberFormat="1" applyFont="1" applyFill="1" applyBorder="1" applyProtection="1">
      <protection hidden="1"/>
    </xf>
    <xf numFmtId="169" fontId="20" fillId="7" borderId="8" xfId="0" applyNumberFormat="1" applyFont="1" applyFill="1" applyBorder="1" applyProtection="1">
      <protection hidden="1"/>
    </xf>
    <xf numFmtId="169" fontId="20" fillId="7" borderId="14" xfId="0" applyNumberFormat="1" applyFont="1" applyFill="1" applyBorder="1" applyProtection="1">
      <protection hidden="1"/>
    </xf>
    <xf numFmtId="169" fontId="24" fillId="7" borderId="51" xfId="0" applyNumberFormat="1" applyFont="1" applyFill="1" applyBorder="1" applyProtection="1">
      <protection hidden="1"/>
    </xf>
    <xf numFmtId="169" fontId="20" fillId="7" borderId="12" xfId="0" applyNumberFormat="1" applyFont="1" applyFill="1" applyBorder="1" applyProtection="1">
      <protection hidden="1"/>
    </xf>
    <xf numFmtId="169" fontId="3" fillId="0" borderId="38" xfId="0" applyNumberFormat="1" applyFont="1" applyBorder="1" applyAlignment="1" applyProtection="1">
      <alignment vertical="center"/>
      <protection locked="0"/>
    </xf>
    <xf numFmtId="169" fontId="3" fillId="7" borderId="54" xfId="0" applyNumberFormat="1" applyFont="1" applyFill="1" applyBorder="1" applyAlignment="1" applyProtection="1">
      <alignment vertical="center"/>
      <protection hidden="1"/>
    </xf>
    <xf numFmtId="169" fontId="3" fillId="0" borderId="20" xfId="0" applyNumberFormat="1" applyFont="1" applyBorder="1" applyAlignment="1" applyProtection="1">
      <alignment vertical="center"/>
      <protection locked="0"/>
    </xf>
    <xf numFmtId="169" fontId="11" fillId="7" borderId="57" xfId="0" applyNumberFormat="1" applyFont="1" applyFill="1" applyBorder="1" applyAlignment="1" applyProtection="1">
      <alignment vertical="center"/>
      <protection hidden="1"/>
    </xf>
    <xf numFmtId="10" fontId="3" fillId="0" borderId="38" xfId="1" applyNumberFormat="1" applyFont="1" applyBorder="1" applyAlignment="1" applyProtection="1">
      <alignment vertical="center"/>
      <protection locked="0"/>
    </xf>
    <xf numFmtId="10" fontId="3" fillId="0" borderId="20" xfId="1" applyNumberFormat="1" applyFont="1" applyBorder="1" applyAlignment="1" applyProtection="1">
      <alignment vertical="center"/>
      <protection locked="0"/>
    </xf>
    <xf numFmtId="10" fontId="3" fillId="0" borderId="36" xfId="1" applyNumberFormat="1" applyFont="1" applyBorder="1" applyAlignment="1" applyProtection="1">
      <alignment vertical="center"/>
      <protection locked="0"/>
    </xf>
    <xf numFmtId="10" fontId="3" fillId="0" borderId="10" xfId="1" applyNumberFormat="1" applyFont="1" applyBorder="1" applyAlignment="1" applyProtection="1">
      <alignment vertical="center"/>
      <protection locked="0"/>
    </xf>
    <xf numFmtId="0" fontId="28" fillId="0" borderId="0" xfId="0" applyFont="1" applyFill="1" applyProtection="1">
      <protection hidden="1"/>
    </xf>
    <xf numFmtId="3" fontId="28" fillId="0" borderId="0" xfId="0" applyNumberFormat="1" applyFont="1" applyFill="1" applyProtection="1">
      <protection hidden="1"/>
    </xf>
    <xf numFmtId="9" fontId="28" fillId="0" borderId="0" xfId="0" applyNumberFormat="1" applyFont="1" applyFill="1" applyProtection="1">
      <protection hidden="1"/>
    </xf>
    <xf numFmtId="0" fontId="0" fillId="0" borderId="9" xfId="0" applyFont="1" applyBorder="1" applyAlignment="1" applyProtection="1">
      <alignment vertical="center"/>
      <protection hidden="1"/>
    </xf>
    <xf numFmtId="4" fontId="28" fillId="0" borderId="10" xfId="0" applyNumberFormat="1" applyFont="1" applyFill="1" applyBorder="1" applyAlignment="1" applyProtection="1">
      <alignment horizontal="center"/>
      <protection hidden="1"/>
    </xf>
    <xf numFmtId="0" fontId="0" fillId="0" borderId="39" xfId="0" applyFont="1" applyBorder="1" applyAlignment="1" applyProtection="1">
      <alignment vertical="center"/>
      <protection hidden="1"/>
    </xf>
    <xf numFmtId="4" fontId="28" fillId="0" borderId="40" xfId="0" applyNumberFormat="1" applyFont="1" applyFill="1" applyBorder="1" applyAlignment="1" applyProtection="1">
      <alignment horizontal="center"/>
      <protection hidden="1"/>
    </xf>
    <xf numFmtId="0" fontId="0" fillId="0" borderId="11" xfId="0" applyFont="1" applyBorder="1" applyAlignment="1" applyProtection="1">
      <alignment vertical="center"/>
      <protection hidden="1"/>
    </xf>
    <xf numFmtId="4" fontId="28" fillId="0" borderId="12" xfId="0" applyNumberFormat="1" applyFont="1" applyFill="1" applyBorder="1" applyAlignment="1" applyProtection="1">
      <alignment horizontal="center"/>
      <protection hidden="1"/>
    </xf>
    <xf numFmtId="0" fontId="5" fillId="0" borderId="13" xfId="0" applyFont="1" applyBorder="1" applyAlignment="1" applyProtection="1">
      <alignment vertical="center"/>
      <protection hidden="1"/>
    </xf>
    <xf numFmtId="0" fontId="29" fillId="0" borderId="14" xfId="0" applyFont="1" applyFill="1" applyBorder="1" applyAlignment="1" applyProtection="1">
      <alignment horizontal="center"/>
      <protection hidden="1"/>
    </xf>
    <xf numFmtId="0" fontId="5" fillId="0" borderId="8" xfId="0" applyFont="1" applyBorder="1" applyAlignment="1" applyProtection="1">
      <alignment vertical="center"/>
      <protection hidden="1"/>
    </xf>
    <xf numFmtId="0" fontId="0" fillId="0" borderId="50" xfId="0" applyFont="1" applyBorder="1" applyAlignment="1" applyProtection="1">
      <alignment vertical="center"/>
      <protection hidden="1"/>
    </xf>
    <xf numFmtId="0" fontId="0" fillId="0" borderId="51" xfId="0" applyFont="1" applyBorder="1" applyAlignment="1" applyProtection="1">
      <alignment vertical="center"/>
      <protection hidden="1"/>
    </xf>
    <xf numFmtId="4" fontId="3" fillId="0" borderId="46" xfId="0" applyNumberFormat="1" applyFont="1" applyBorder="1" applyAlignment="1" applyProtection="1">
      <alignment vertical="center"/>
      <protection locked="0"/>
    </xf>
    <xf numFmtId="4" fontId="3" fillId="0" borderId="43" xfId="0" applyNumberFormat="1" applyFont="1" applyBorder="1" applyAlignment="1" applyProtection="1">
      <alignment vertical="center"/>
      <protection locked="0"/>
    </xf>
    <xf numFmtId="4" fontId="3" fillId="0" borderId="36" xfId="1" applyNumberFormat="1" applyFont="1" applyBorder="1" applyAlignment="1" applyProtection="1">
      <alignment vertical="center"/>
      <protection locked="0"/>
    </xf>
    <xf numFmtId="4" fontId="3" fillId="0" borderId="10"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34" fillId="12" borderId="8" xfId="0" applyNumberFormat="1" applyFont="1" applyFill="1" applyBorder="1" applyAlignment="1" applyProtection="1">
      <alignment vertical="center"/>
      <protection hidden="1"/>
    </xf>
    <xf numFmtId="10" fontId="12" fillId="5" borderId="8" xfId="1" applyNumberFormat="1" applyFont="1" applyFill="1" applyBorder="1" applyAlignment="1" applyProtection="1">
      <alignment horizontal="center" vertical="center"/>
      <protection locked="0"/>
    </xf>
    <xf numFmtId="14" fontId="12" fillId="5" borderId="8" xfId="1" applyNumberFormat="1" applyFont="1" applyFill="1" applyBorder="1" applyAlignment="1" applyProtection="1">
      <alignment horizontal="center" vertical="center"/>
      <protection locked="0"/>
    </xf>
    <xf numFmtId="0" fontId="11" fillId="4" borderId="60" xfId="0" applyFont="1" applyFill="1" applyBorder="1" applyAlignment="1" applyProtection="1">
      <alignment horizontal="center" vertical="center" wrapText="1"/>
      <protection hidden="1"/>
    </xf>
    <xf numFmtId="169" fontId="12" fillId="7" borderId="40" xfId="0" applyNumberFormat="1" applyFont="1" applyFill="1" applyBorder="1" applyAlignment="1" applyProtection="1">
      <alignment vertical="center"/>
      <protection hidden="1"/>
    </xf>
    <xf numFmtId="9" fontId="0" fillId="0" borderId="52" xfId="1" applyFont="1" applyBorder="1" applyProtection="1">
      <protection locked="0"/>
    </xf>
    <xf numFmtId="9" fontId="0" fillId="0" borderId="53" xfId="1" applyFont="1" applyBorder="1" applyProtection="1">
      <protection locked="0"/>
    </xf>
    <xf numFmtId="169" fontId="0" fillId="0" borderId="19" xfId="0" applyNumberFormat="1" applyFont="1" applyBorder="1" applyProtection="1">
      <protection locked="0"/>
    </xf>
    <xf numFmtId="169" fontId="0" fillId="0" borderId="48" xfId="0" applyNumberFormat="1" applyFont="1" applyBorder="1" applyProtection="1">
      <protection locked="0"/>
    </xf>
    <xf numFmtId="169" fontId="0" fillId="0" borderId="20" xfId="0" applyNumberFormat="1" applyFont="1" applyBorder="1" applyProtection="1">
      <protection locked="0"/>
    </xf>
    <xf numFmtId="169" fontId="0" fillId="0" borderId="43" xfId="0" applyNumberFormat="1" applyFont="1" applyBorder="1" applyProtection="1">
      <protection locked="0"/>
    </xf>
    <xf numFmtId="42" fontId="0" fillId="0" borderId="11" xfId="0" applyNumberFormat="1" applyFont="1" applyBorder="1" applyProtection="1">
      <protection locked="0"/>
    </xf>
    <xf numFmtId="42" fontId="0" fillId="0" borderId="9" xfId="0" applyNumberFormat="1" applyFont="1" applyBorder="1" applyProtection="1">
      <protection locked="0"/>
    </xf>
    <xf numFmtId="0" fontId="9" fillId="0" borderId="20"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19"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52" xfId="0" applyBorder="1" applyAlignment="1" applyProtection="1">
      <alignment horizontal="left"/>
      <protection locked="0"/>
    </xf>
    <xf numFmtId="0" fontId="0" fillId="0" borderId="52" xfId="0" applyFont="1" applyBorder="1" applyAlignment="1" applyProtection="1">
      <alignment horizontal="left"/>
      <protection locked="0"/>
    </xf>
    <xf numFmtId="0" fontId="0" fillId="0" borderId="53" xfId="0" applyFont="1" applyBorder="1" applyAlignment="1" applyProtection="1">
      <alignment horizontal="left"/>
      <protection locked="0"/>
    </xf>
    <xf numFmtId="0" fontId="5" fillId="0" borderId="13"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5" fillId="0" borderId="46" xfId="0" applyFont="1" applyBorder="1" applyAlignment="1" applyProtection="1">
      <alignment horizontal="center" vertical="center" wrapText="1"/>
      <protection hidden="1"/>
    </xf>
    <xf numFmtId="0" fontId="28" fillId="0" borderId="0" xfId="0" applyFont="1" applyFill="1" applyAlignment="1" applyProtection="1">
      <alignment horizontal="left"/>
      <protection hidden="1"/>
    </xf>
    <xf numFmtId="0" fontId="28" fillId="0" borderId="0" xfId="0" applyFont="1" applyFill="1" applyAlignment="1" applyProtection="1">
      <protection hidden="1"/>
    </xf>
    <xf numFmtId="0" fontId="29" fillId="0" borderId="62" xfId="0" applyFont="1" applyFill="1" applyBorder="1" applyProtection="1">
      <protection hidden="1"/>
    </xf>
    <xf numFmtId="0" fontId="0" fillId="0" borderId="53" xfId="0" applyFont="1" applyBorder="1" applyAlignment="1" applyProtection="1">
      <alignment horizontal="left" vertical="center" wrapText="1"/>
      <protection locked="0"/>
    </xf>
    <xf numFmtId="169" fontId="21" fillId="7" borderId="52" xfId="0" applyNumberFormat="1" applyFont="1" applyFill="1" applyBorder="1" applyAlignment="1" applyProtection="1">
      <alignment vertical="center"/>
      <protection hidden="1"/>
    </xf>
    <xf numFmtId="0" fontId="3" fillId="0" borderId="11"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39" xfId="0" applyFont="1" applyBorder="1" applyAlignment="1" applyProtection="1">
      <alignment horizontal="center" vertical="center"/>
      <protection hidden="1"/>
    </xf>
    <xf numFmtId="0" fontId="0" fillId="0" borderId="52" xfId="0" applyFont="1" applyBorder="1" applyAlignment="1" applyProtection="1">
      <alignment horizontal="left" vertical="center" wrapText="1"/>
      <protection locked="0"/>
    </xf>
    <xf numFmtId="0" fontId="8" fillId="0" borderId="22" xfId="0" applyFont="1" applyBorder="1" applyAlignment="1" applyProtection="1">
      <alignment horizontal="center" vertical="center" wrapText="1"/>
      <protection hidden="1"/>
    </xf>
    <xf numFmtId="4" fontId="3" fillId="0" borderId="37" xfId="0" applyNumberFormat="1" applyFont="1" applyBorder="1" applyAlignment="1" applyProtection="1">
      <alignment vertical="center"/>
      <protection locked="0"/>
    </xf>
    <xf numFmtId="4" fontId="3" fillId="0" borderId="33" xfId="0" applyNumberFormat="1" applyFont="1" applyBorder="1" applyAlignment="1" applyProtection="1">
      <alignment vertical="center"/>
      <protection locked="0"/>
    </xf>
    <xf numFmtId="4" fontId="3" fillId="0" borderId="41" xfId="0" applyNumberFormat="1" applyFont="1" applyBorder="1" applyAlignment="1" applyProtection="1">
      <alignment vertical="center"/>
      <protection locked="0"/>
    </xf>
    <xf numFmtId="169" fontId="3" fillId="7" borderId="52" xfId="0" applyNumberFormat="1" applyFont="1" applyFill="1" applyBorder="1" applyAlignment="1" applyProtection="1">
      <alignment vertical="center"/>
      <protection hidden="1"/>
    </xf>
    <xf numFmtId="4" fontId="11" fillId="0" borderId="8" xfId="0" applyNumberFormat="1" applyFont="1" applyBorder="1" applyAlignment="1" applyProtection="1">
      <alignment vertical="center"/>
      <protection hidden="1"/>
    </xf>
    <xf numFmtId="0" fontId="12" fillId="5" borderId="1" xfId="0" applyFont="1" applyFill="1" applyBorder="1" applyAlignment="1" applyProtection="1">
      <alignment horizontal="left" vertical="center" wrapText="1"/>
      <protection locked="0"/>
    </xf>
    <xf numFmtId="170" fontId="0" fillId="6" borderId="0" xfId="0" applyNumberFormat="1" applyFont="1" applyFill="1" applyProtection="1">
      <protection hidden="1"/>
    </xf>
    <xf numFmtId="4" fontId="11" fillId="3" borderId="8" xfId="0" applyNumberFormat="1" applyFont="1" applyFill="1" applyBorder="1" applyAlignment="1" applyProtection="1">
      <alignment vertical="center"/>
      <protection hidden="1"/>
    </xf>
    <xf numFmtId="4" fontId="11" fillId="3" borderId="4" xfId="0" applyNumberFormat="1" applyFont="1" applyFill="1" applyBorder="1" applyAlignment="1" applyProtection="1">
      <alignment vertical="center"/>
      <protection hidden="1"/>
    </xf>
    <xf numFmtId="0" fontId="12" fillId="2" borderId="1" xfId="0" applyFont="1" applyFill="1" applyBorder="1" applyAlignment="1" applyProtection="1">
      <alignment horizontal="right" vertical="center" wrapText="1"/>
      <protection hidden="1"/>
    </xf>
    <xf numFmtId="10" fontId="12" fillId="3" borderId="8" xfId="1" applyNumberFormat="1" applyFont="1" applyFill="1" applyBorder="1" applyAlignment="1" applyProtection="1">
      <alignment horizontal="center" vertical="center"/>
      <protection hidden="1"/>
    </xf>
    <xf numFmtId="0" fontId="12" fillId="6" borderId="1" xfId="0" applyFont="1" applyFill="1" applyBorder="1" applyAlignment="1" applyProtection="1">
      <alignment horizontal="right" vertical="center" wrapText="1"/>
      <protection hidden="1"/>
    </xf>
    <xf numFmtId="169" fontId="3" fillId="7" borderId="50" xfId="0" applyNumberFormat="1" applyFont="1" applyFill="1" applyBorder="1" applyAlignment="1" applyProtection="1">
      <alignment vertical="center"/>
      <protection locked="0"/>
    </xf>
    <xf numFmtId="169" fontId="3" fillId="7" borderId="52" xfId="0" applyNumberFormat="1" applyFont="1" applyFill="1" applyBorder="1" applyAlignment="1" applyProtection="1">
      <alignment vertical="center"/>
      <protection locked="0"/>
    </xf>
    <xf numFmtId="169" fontId="3" fillId="7" borderId="57" xfId="0" applyNumberFormat="1" applyFont="1" applyFill="1" applyBorder="1" applyAlignment="1" applyProtection="1">
      <alignment vertical="center"/>
      <protection locked="0"/>
    </xf>
    <xf numFmtId="0" fontId="35" fillId="6" borderId="0" xfId="0" applyFont="1" applyFill="1" applyProtection="1">
      <protection hidden="1"/>
    </xf>
    <xf numFmtId="0" fontId="32" fillId="6" borderId="0" xfId="0" applyFont="1" applyFill="1" applyProtection="1">
      <protection hidden="1"/>
    </xf>
    <xf numFmtId="0" fontId="12" fillId="3" borderId="1" xfId="0" applyFont="1" applyFill="1" applyBorder="1" applyAlignment="1" applyProtection="1">
      <alignment horizontal="right" vertical="center"/>
      <protection hidden="1"/>
    </xf>
    <xf numFmtId="0" fontId="5" fillId="2" borderId="1" xfId="0" applyFont="1" applyFill="1" applyBorder="1" applyAlignment="1" applyProtection="1">
      <alignment vertical="center" wrapText="1"/>
      <protection hidden="1"/>
    </xf>
    <xf numFmtId="0" fontId="4" fillId="6" borderId="0" xfId="0" applyFont="1" applyFill="1" applyBorder="1" applyAlignment="1" applyProtection="1">
      <alignment horizontal="right" vertical="center"/>
      <protection hidden="1"/>
    </xf>
    <xf numFmtId="0" fontId="5" fillId="0" borderId="60" xfId="0" applyFont="1" applyBorder="1" applyAlignment="1" applyProtection="1">
      <alignment horizontal="center" vertical="center" wrapText="1"/>
      <protection hidden="1"/>
    </xf>
    <xf numFmtId="0" fontId="22" fillId="0" borderId="35" xfId="0" applyFont="1" applyBorder="1" applyAlignment="1" applyProtection="1">
      <alignment horizontal="center" vertical="center" wrapText="1"/>
      <protection hidden="1"/>
    </xf>
    <xf numFmtId="0" fontId="22" fillId="0" borderId="38"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0"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3" fontId="11" fillId="3" borderId="8" xfId="1" applyNumberFormat="1" applyFont="1" applyFill="1" applyBorder="1" applyAlignment="1" applyProtection="1">
      <alignment horizontal="center" vertical="center"/>
      <protection hidden="1"/>
    </xf>
    <xf numFmtId="0" fontId="0" fillId="0" borderId="0" xfId="0" applyFont="1" applyAlignment="1" applyProtection="1">
      <alignment horizontal="center"/>
      <protection hidden="1"/>
    </xf>
    <xf numFmtId="169" fontId="21" fillId="7" borderId="50" xfId="0" applyNumberFormat="1" applyFont="1" applyFill="1" applyBorder="1" applyAlignment="1" applyProtection="1">
      <alignment vertical="center"/>
      <protection hidden="1"/>
    </xf>
    <xf numFmtId="169" fontId="21" fillId="7" borderId="57" xfId="0" applyNumberFormat="1" applyFont="1" applyFill="1" applyBorder="1" applyAlignment="1" applyProtection="1">
      <alignment vertical="center"/>
      <protection hidden="1"/>
    </xf>
    <xf numFmtId="4" fontId="2" fillId="11" borderId="57" xfId="0" applyNumberFormat="1" applyFont="1" applyFill="1" applyBorder="1" applyProtection="1">
      <protection hidden="1"/>
    </xf>
    <xf numFmtId="169" fontId="3" fillId="7" borderId="57" xfId="0" applyNumberFormat="1" applyFont="1" applyFill="1" applyBorder="1" applyAlignment="1" applyProtection="1">
      <alignment vertical="center"/>
      <protection hidden="1"/>
    </xf>
    <xf numFmtId="0" fontId="8" fillId="0" borderId="21" xfId="0" applyFont="1" applyBorder="1" applyAlignment="1" applyProtection="1">
      <alignment horizontal="center" vertical="center" wrapText="1"/>
      <protection hidden="1"/>
    </xf>
    <xf numFmtId="169" fontId="3" fillId="7" borderId="50" xfId="0" applyNumberFormat="1" applyFont="1" applyFill="1" applyBorder="1" applyAlignment="1" applyProtection="1">
      <alignment vertical="center"/>
      <protection hidden="1"/>
    </xf>
    <xf numFmtId="0" fontId="3" fillId="0" borderId="35" xfId="0" applyFont="1" applyBorder="1" applyAlignment="1" applyProtection="1">
      <alignment horizontal="center" vertical="center"/>
      <protection hidden="1"/>
    </xf>
    <xf numFmtId="0" fontId="24" fillId="6" borderId="0" xfId="0" applyFont="1" applyFill="1" applyProtection="1">
      <protection hidden="1"/>
    </xf>
    <xf numFmtId="0" fontId="26" fillId="6" borderId="0" xfId="3" applyFill="1" applyProtection="1">
      <protection hidden="1"/>
    </xf>
    <xf numFmtId="0" fontId="3" fillId="6" borderId="0" xfId="0" applyFont="1" applyFill="1" applyProtection="1">
      <protection hidden="1"/>
    </xf>
    <xf numFmtId="0" fontId="5" fillId="6" borderId="0" xfId="0" applyFont="1" applyFill="1" applyAlignment="1" applyProtection="1">
      <alignment vertical="center"/>
      <protection hidden="1"/>
    </xf>
    <xf numFmtId="0" fontId="4" fillId="6" borderId="0" xfId="0" applyFont="1" applyFill="1" applyBorder="1" applyAlignment="1" applyProtection="1">
      <alignment horizont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4" fillId="6" borderId="0" xfId="0" applyFont="1" applyFill="1" applyAlignment="1" applyProtection="1">
      <alignment horizontal="left"/>
      <protection hidden="1"/>
    </xf>
    <xf numFmtId="0" fontId="14" fillId="6" borderId="0" xfId="0" applyFont="1" applyFill="1" applyAlignment="1" applyProtection="1">
      <protection hidden="1"/>
    </xf>
    <xf numFmtId="0" fontId="0" fillId="6" borderId="0" xfId="0" applyFill="1" applyAlignment="1" applyProtection="1">
      <protection hidden="1"/>
    </xf>
    <xf numFmtId="0" fontId="3" fillId="6" borderId="0" xfId="0" applyFont="1" applyFill="1" applyAlignment="1" applyProtection="1">
      <alignment vertical="center"/>
      <protection hidden="1"/>
    </xf>
    <xf numFmtId="0" fontId="20" fillId="6" borderId="0" xfId="0" applyFont="1" applyFill="1" applyProtection="1">
      <protection hidden="1"/>
    </xf>
    <xf numFmtId="0" fontId="25" fillId="6" borderId="0" xfId="0" applyFont="1" applyFill="1" applyProtection="1">
      <protection hidden="1"/>
    </xf>
    <xf numFmtId="0" fontId="23" fillId="6" borderId="0" xfId="0" applyFont="1" applyFill="1" applyProtection="1">
      <protection hidden="1"/>
    </xf>
    <xf numFmtId="0" fontId="23" fillId="6" borderId="62" xfId="0" applyFont="1" applyFill="1" applyBorder="1" applyProtection="1">
      <protection hidden="1"/>
    </xf>
    <xf numFmtId="0" fontId="23" fillId="6" borderId="64" xfId="0" applyFont="1" applyFill="1" applyBorder="1" applyAlignment="1" applyProtection="1">
      <alignment horizontal="center" vertical="center"/>
      <protection hidden="1"/>
    </xf>
    <xf numFmtId="0" fontId="23" fillId="6" borderId="64" xfId="0" applyFont="1" applyFill="1" applyBorder="1" applyProtection="1">
      <protection hidden="1"/>
    </xf>
    <xf numFmtId="167" fontId="23" fillId="6" borderId="64" xfId="0" applyNumberFormat="1" applyFont="1" applyFill="1" applyBorder="1" applyAlignment="1" applyProtection="1">
      <protection hidden="1"/>
    </xf>
    <xf numFmtId="168" fontId="23" fillId="6" borderId="64" xfId="0" applyNumberFormat="1" applyFont="1" applyFill="1" applyBorder="1" applyAlignment="1" applyProtection="1">
      <protection hidden="1"/>
    </xf>
    <xf numFmtId="168" fontId="23" fillId="6" borderId="64"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protection hidden="1"/>
    </xf>
    <xf numFmtId="0" fontId="23" fillId="6" borderId="0" xfId="0" applyFont="1" applyFill="1" applyBorder="1" applyAlignment="1" applyProtection="1">
      <alignment horizontal="right"/>
      <protection hidden="1"/>
    </xf>
    <xf numFmtId="0" fontId="0" fillId="0" borderId="35"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9" fillId="0" borderId="35"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5" fillId="0" borderId="67"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9" fillId="0" borderId="21" xfId="0" applyFont="1" applyBorder="1" applyAlignment="1" applyProtection="1">
      <alignment horizontal="left" vertical="center" wrapText="1"/>
      <protection locked="0"/>
    </xf>
    <xf numFmtId="0" fontId="9" fillId="0" borderId="40" xfId="0" applyFont="1" applyBorder="1" applyAlignment="1" applyProtection="1">
      <alignment horizontal="left" vertical="center" wrapText="1"/>
      <protection locked="0"/>
    </xf>
    <xf numFmtId="4" fontId="2" fillId="3" borderId="4" xfId="0" applyNumberFormat="1" applyFont="1" applyFill="1" applyBorder="1" applyAlignment="1" applyProtection="1">
      <alignment vertical="center"/>
      <protection hidden="1"/>
    </xf>
    <xf numFmtId="4" fontId="2" fillId="3" borderId="8" xfId="0" applyNumberFormat="1" applyFont="1" applyFill="1" applyBorder="1" applyAlignment="1" applyProtection="1">
      <alignment vertical="center"/>
      <protection hidden="1"/>
    </xf>
    <xf numFmtId="10" fontId="2" fillId="13" borderId="8" xfId="1" applyNumberFormat="1" applyFont="1" applyFill="1" applyBorder="1" applyAlignment="1" applyProtection="1">
      <alignment horizontal="center" vertical="center"/>
      <protection hidden="1"/>
    </xf>
    <xf numFmtId="4" fontId="2" fillId="3" borderId="4" xfId="0" applyNumberFormat="1" applyFont="1" applyFill="1" applyBorder="1" applyAlignment="1" applyProtection="1">
      <alignment horizontal="right" vertical="center"/>
      <protection hidden="1"/>
    </xf>
    <xf numFmtId="4" fontId="2" fillId="3" borderId="8" xfId="0" applyNumberFormat="1" applyFont="1" applyFill="1" applyBorder="1" applyAlignment="1" applyProtection="1">
      <alignment horizontal="right" vertical="center"/>
      <protection hidden="1"/>
    </xf>
    <xf numFmtId="0" fontId="10" fillId="6" borderId="0" xfId="0" applyFont="1" applyFill="1" applyProtection="1">
      <protection hidden="1"/>
    </xf>
    <xf numFmtId="0" fontId="0" fillId="6" borderId="0" xfId="0" applyFill="1" applyAlignment="1" applyProtection="1">
      <alignment vertical="center"/>
      <protection hidden="1"/>
    </xf>
    <xf numFmtId="0" fontId="14" fillId="6" borderId="0" xfId="0" applyFont="1" applyFill="1" applyProtection="1">
      <protection hidden="1"/>
    </xf>
    <xf numFmtId="0" fontId="13" fillId="6" borderId="0" xfId="0" applyFont="1" applyFill="1" applyBorder="1" applyAlignment="1" applyProtection="1">
      <alignment vertical="center" wrapText="1"/>
      <protection hidden="1"/>
    </xf>
    <xf numFmtId="0" fontId="5" fillId="2" borderId="56" xfId="0" applyFont="1" applyFill="1" applyBorder="1" applyAlignment="1" applyProtection="1">
      <alignment vertical="center" wrapText="1"/>
      <protection hidden="1"/>
    </xf>
    <xf numFmtId="0" fontId="22" fillId="0" borderId="51" xfId="0" quotePrefix="1" applyFont="1" applyBorder="1" applyAlignment="1" applyProtection="1">
      <alignment horizontal="center" vertical="center" wrapText="1"/>
      <protection hidden="1"/>
    </xf>
    <xf numFmtId="0" fontId="11" fillId="4" borderId="8" xfId="0" applyFont="1" applyFill="1" applyBorder="1" applyAlignment="1" applyProtection="1">
      <alignment horizontal="center" vertical="center" wrapText="1"/>
      <protection hidden="1"/>
    </xf>
    <xf numFmtId="0" fontId="7" fillId="0" borderId="6" xfId="0" applyFont="1" applyBorder="1" applyAlignment="1" applyProtection="1">
      <alignment horizontal="center" vertical="center"/>
      <protection hidden="1"/>
    </xf>
    <xf numFmtId="0" fontId="4" fillId="2" borderId="56" xfId="0" applyFont="1" applyFill="1" applyBorder="1" applyAlignment="1" applyProtection="1">
      <alignment vertical="center" wrapText="1"/>
      <protection hidden="1"/>
    </xf>
    <xf numFmtId="0" fontId="8" fillId="4" borderId="8" xfId="0" applyFont="1" applyFill="1" applyBorder="1" applyAlignment="1" applyProtection="1">
      <alignment horizontal="center" vertical="center" wrapText="1"/>
      <protection hidden="1"/>
    </xf>
    <xf numFmtId="4" fontId="2" fillId="3" borderId="57" xfId="0" applyNumberFormat="1" applyFont="1" applyFill="1" applyBorder="1" applyAlignment="1" applyProtection="1">
      <alignment vertical="center"/>
      <protection hidden="1"/>
    </xf>
    <xf numFmtId="0" fontId="38" fillId="2" borderId="8" xfId="0" applyFont="1" applyFill="1" applyBorder="1" applyAlignment="1" applyProtection="1">
      <alignment vertical="center" wrapText="1"/>
      <protection hidden="1"/>
    </xf>
    <xf numFmtId="0" fontId="0" fillId="0" borderId="0" xfId="0" applyAlignment="1">
      <alignment vertical="center"/>
    </xf>
    <xf numFmtId="0" fontId="2" fillId="2" borderId="8" xfId="0" applyFont="1" applyFill="1" applyBorder="1" applyAlignment="1" applyProtection="1">
      <alignment horizontal="left" vertical="center" wrapText="1"/>
      <protection hidden="1"/>
    </xf>
    <xf numFmtId="10" fontId="2" fillId="13" borderId="8" xfId="1" applyNumberFormat="1" applyFont="1" applyFill="1" applyBorder="1" applyAlignment="1" applyProtection="1">
      <alignment horizontal="center" vertical="center" wrapText="1"/>
      <protection hidden="1"/>
    </xf>
    <xf numFmtId="0" fontId="12" fillId="6" borderId="62" xfId="0" applyFont="1" applyFill="1" applyBorder="1" applyAlignment="1" applyProtection="1">
      <alignment horizontal="center"/>
      <protection hidden="1"/>
    </xf>
    <xf numFmtId="0" fontId="34" fillId="0" borderId="0" xfId="0" applyFont="1" applyFill="1" applyBorder="1" applyAlignment="1" applyProtection="1">
      <alignment horizontal="center" vertical="center" wrapText="1"/>
      <protection hidden="1"/>
    </xf>
    <xf numFmtId="0" fontId="34" fillId="0" borderId="3" xfId="0"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protection hidden="1"/>
    </xf>
    <xf numFmtId="0" fontId="13" fillId="9" borderId="2" xfId="0" applyFont="1" applyFill="1" applyBorder="1" applyAlignment="1" applyProtection="1">
      <alignment horizontal="center"/>
      <protection hidden="1"/>
    </xf>
    <xf numFmtId="0" fontId="13"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12" fillId="2" borderId="1" xfId="0" applyFont="1" applyFill="1" applyBorder="1" applyAlignment="1" applyProtection="1">
      <alignment horizontal="left" vertical="center"/>
      <protection hidden="1"/>
    </xf>
    <xf numFmtId="0" fontId="12" fillId="2" borderId="2" xfId="0" applyFont="1" applyFill="1" applyBorder="1" applyAlignment="1" applyProtection="1">
      <alignment horizontal="left" vertical="center"/>
      <protection hidden="1"/>
    </xf>
    <xf numFmtId="0" fontId="12" fillId="2" borderId="4" xfId="0" applyFont="1" applyFill="1" applyBorder="1" applyAlignment="1" applyProtection="1">
      <alignment horizontal="left" vertical="center"/>
      <protection hidden="1"/>
    </xf>
    <xf numFmtId="0" fontId="37" fillId="6" borderId="42" xfId="0" applyFont="1" applyFill="1" applyBorder="1" applyAlignment="1" applyProtection="1">
      <alignment horizontal="center" vertical="center" wrapText="1"/>
      <protection hidden="1"/>
    </xf>
    <xf numFmtId="0" fontId="37" fillId="6" borderId="17" xfId="0" applyFont="1" applyFill="1" applyBorder="1" applyAlignment="1" applyProtection="1">
      <alignment horizontal="center" vertical="center" wrapText="1"/>
      <protection hidden="1"/>
    </xf>
    <xf numFmtId="0" fontId="33" fillId="6" borderId="7" xfId="0" applyFont="1" applyFill="1" applyBorder="1" applyAlignment="1" applyProtection="1">
      <alignment horizontal="center" vertical="center" wrapText="1"/>
      <protection hidden="1"/>
    </xf>
    <xf numFmtId="0" fontId="33" fillId="6" borderId="0" xfId="0" applyFont="1" applyFill="1" applyBorder="1" applyAlignment="1" applyProtection="1">
      <alignment horizontal="center" vertical="center" wrapText="1"/>
      <protection hidden="1"/>
    </xf>
    <xf numFmtId="0" fontId="33" fillId="6" borderId="56" xfId="0" applyFont="1" applyFill="1" applyBorder="1" applyAlignment="1" applyProtection="1">
      <alignment horizontal="center" vertical="center" wrapText="1"/>
      <protection hidden="1"/>
    </xf>
    <xf numFmtId="0" fontId="33" fillId="6" borderId="6" xfId="0" applyFont="1" applyFill="1" applyBorder="1" applyAlignment="1" applyProtection="1">
      <alignment horizontal="center" vertical="center" wrapText="1"/>
      <protection hidden="1"/>
    </xf>
    <xf numFmtId="0" fontId="11" fillId="5" borderId="1" xfId="0" applyFont="1" applyFill="1" applyBorder="1" applyAlignment="1" applyProtection="1">
      <alignment horizontal="left" vertical="top" wrapText="1"/>
      <protection locked="0"/>
    </xf>
    <xf numFmtId="0" fontId="11" fillId="5" borderId="2" xfId="0" applyFont="1" applyFill="1" applyBorder="1" applyAlignment="1" applyProtection="1">
      <alignment horizontal="left" vertical="top" wrapText="1"/>
      <protection locked="0"/>
    </xf>
    <xf numFmtId="0" fontId="11" fillId="5" borderId="4" xfId="0" applyFont="1" applyFill="1" applyBorder="1" applyAlignment="1" applyProtection="1">
      <alignment horizontal="left" vertical="top" wrapText="1"/>
      <protection locked="0"/>
    </xf>
    <xf numFmtId="0" fontId="13" fillId="6" borderId="2" xfId="0" applyFont="1" applyFill="1" applyBorder="1" applyAlignment="1" applyProtection="1">
      <alignment horizontal="center" wrapText="1"/>
      <protection hidden="1"/>
    </xf>
    <xf numFmtId="0" fontId="5" fillId="0" borderId="23" xfId="0" applyFont="1" applyBorder="1" applyAlignment="1" applyProtection="1">
      <alignment vertical="center" wrapText="1"/>
      <protection hidden="1"/>
    </xf>
    <xf numFmtId="0" fontId="5" fillId="0" borderId="65" xfId="0" applyFont="1" applyBorder="1" applyAlignment="1" applyProtection="1">
      <alignment vertical="center" wrapText="1"/>
      <protection hidden="1"/>
    </xf>
    <xf numFmtId="0" fontId="5" fillId="0" borderId="27" xfId="0" applyFont="1" applyBorder="1" applyAlignment="1" applyProtection="1">
      <alignment vertical="center" wrapText="1"/>
      <protection hidden="1"/>
    </xf>
    <xf numFmtId="0" fontId="5" fillId="0" borderId="66" xfId="0" applyFont="1" applyBorder="1" applyAlignment="1" applyProtection="1">
      <alignment vertical="center" wrapText="1"/>
      <protection hidden="1"/>
    </xf>
    <xf numFmtId="0" fontId="8" fillId="0" borderId="24"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166" fontId="15" fillId="9" borderId="1" xfId="2" applyNumberFormat="1" applyFont="1" applyFill="1" applyBorder="1" applyAlignment="1" applyProtection="1">
      <alignment horizontal="center" vertical="center"/>
      <protection hidden="1"/>
    </xf>
    <xf numFmtId="166" fontId="15" fillId="9" borderId="2" xfId="2" applyNumberFormat="1" applyFont="1" applyFill="1" applyBorder="1" applyAlignment="1" applyProtection="1">
      <alignment horizontal="center" vertical="center"/>
      <protection hidden="1"/>
    </xf>
    <xf numFmtId="166"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0" xfId="0" applyFont="1" applyBorder="1" applyAlignment="1" applyProtection="1">
      <alignment horizontal="left" vertical="center" wrapText="1"/>
      <protection hidden="1"/>
    </xf>
    <xf numFmtId="0" fontId="5" fillId="0" borderId="53" xfId="0" applyFont="1" applyBorder="1" applyAlignment="1" applyProtection="1">
      <alignment horizontal="left" vertical="center"/>
      <protection hidden="1"/>
    </xf>
    <xf numFmtId="0" fontId="5" fillId="0" borderId="51" xfId="0" applyFont="1" applyBorder="1" applyAlignment="1" applyProtection="1">
      <alignment horizontal="left" vertical="center"/>
      <protection hidden="1"/>
    </xf>
    <xf numFmtId="0" fontId="5" fillId="0" borderId="60"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protection hidden="1"/>
    </xf>
    <xf numFmtId="0" fontId="5" fillId="0" borderId="57" xfId="0" applyFont="1" applyBorder="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protection hidden="1"/>
    </xf>
    <xf numFmtId="0" fontId="5" fillId="0" borderId="55"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28"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protection hidden="1"/>
    </xf>
    <xf numFmtId="0" fontId="5" fillId="0" borderId="61"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5" xfId="0" applyFont="1" applyBorder="1" applyAlignment="1" applyProtection="1">
      <alignment horizontal="center" vertical="center" wrapText="1"/>
      <protection hidden="1"/>
    </xf>
    <xf numFmtId="0" fontId="5" fillId="0" borderId="57" xfId="0" applyFont="1" applyBorder="1" applyAlignment="1" applyProtection="1">
      <alignment horizontal="center" vertical="center" wrapText="1"/>
      <protection hidden="1"/>
    </xf>
    <xf numFmtId="0" fontId="24" fillId="0" borderId="56" xfId="0" applyFont="1" applyBorder="1" applyAlignment="1" applyProtection="1">
      <alignment horizontal="left" wrapText="1"/>
      <protection hidden="1"/>
    </xf>
    <xf numFmtId="0" fontId="24" fillId="0" borderId="6" xfId="0" applyFont="1" applyBorder="1" applyAlignment="1" applyProtection="1">
      <alignment horizontal="left" wrapText="1"/>
      <protection hidden="1"/>
    </xf>
    <xf numFmtId="0" fontId="23" fillId="6" borderId="63" xfId="0" applyFont="1" applyFill="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22" fillId="0" borderId="35"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protection hidden="1"/>
    </xf>
    <xf numFmtId="0" fontId="22" fillId="0" borderId="38"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protection hidden="1"/>
    </xf>
    <xf numFmtId="0" fontId="22" fillId="0" borderId="46"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protection hidden="1"/>
    </xf>
    <xf numFmtId="0" fontId="24" fillId="0" borderId="1" xfId="0" applyFont="1" applyBorder="1" applyAlignment="1" applyProtection="1">
      <alignment horizontal="left" wrapText="1"/>
      <protection hidden="1"/>
    </xf>
    <xf numFmtId="0" fontId="24" fillId="0" borderId="2" xfId="0" applyFont="1" applyBorder="1" applyAlignment="1" applyProtection="1">
      <alignment horizontal="left" wrapText="1"/>
      <protection hidden="1"/>
    </xf>
    <xf numFmtId="0" fontId="24" fillId="0" borderId="4" xfId="0" applyFont="1" applyBorder="1" applyAlignment="1" applyProtection="1">
      <alignment horizontal="left" wrapText="1"/>
      <protection hidden="1"/>
    </xf>
    <xf numFmtId="0" fontId="12" fillId="0" borderId="56"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166"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5"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protection hidden="1"/>
    </xf>
    <xf numFmtId="0" fontId="5" fillId="0" borderId="38"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protection hidden="1"/>
    </xf>
    <xf numFmtId="0" fontId="5" fillId="0" borderId="46"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2" fillId="0" borderId="2" xfId="0" applyFont="1" applyBorder="1" applyAlignment="1" applyProtection="1">
      <alignment horizontal="left" vertical="center" wrapText="1"/>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17"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6" xfId="0" applyFont="1" applyBorder="1" applyAlignment="1" applyProtection="1">
      <alignment horizontal="left"/>
      <protection hidden="1"/>
    </xf>
    <xf numFmtId="0" fontId="2" fillId="0" borderId="6" xfId="0" applyFont="1" applyBorder="1" applyAlignment="1" applyProtection="1">
      <alignment horizontal="left"/>
      <protection hidden="1"/>
    </xf>
    <xf numFmtId="0" fontId="12" fillId="0" borderId="4" xfId="0" applyFont="1" applyBorder="1" applyAlignment="1" applyProtection="1">
      <alignment horizontal="left" vertical="center" wrapText="1"/>
      <protection hidden="1"/>
    </xf>
    <xf numFmtId="166" fontId="18" fillId="9" borderId="2" xfId="2" applyNumberFormat="1" applyFont="1" applyFill="1" applyBorder="1" applyAlignment="1" applyProtection="1">
      <alignment horizontal="center" vertical="center" wrapText="1"/>
      <protection hidden="1"/>
    </xf>
    <xf numFmtId="166" fontId="18" fillId="9" borderId="4" xfId="2" applyNumberFormat="1" applyFont="1" applyFill="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protection hidden="1"/>
    </xf>
    <xf numFmtId="0" fontId="2" fillId="9" borderId="4" xfId="0" applyFont="1" applyFill="1" applyBorder="1" applyAlignment="1" applyProtection="1">
      <alignment horizontal="center" wrapText="1"/>
      <protection hidden="1"/>
    </xf>
    <xf numFmtId="0" fontId="11" fillId="0" borderId="1" xfId="0" applyFont="1" applyBorder="1" applyAlignment="1" applyProtection="1">
      <alignment horizontal="right" vertical="center"/>
      <protection hidden="1"/>
    </xf>
    <xf numFmtId="0" fontId="11" fillId="0" borderId="2" xfId="0" applyFont="1" applyBorder="1" applyAlignment="1" applyProtection="1">
      <alignment horizontal="right" vertical="center"/>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5" fillId="10" borderId="1" xfId="0" applyFont="1" applyFill="1" applyBorder="1" applyAlignment="1" applyProtection="1">
      <alignment horizontal="center" wrapText="1"/>
      <protection hidden="1"/>
    </xf>
    <xf numFmtId="0" fontId="5" fillId="10" borderId="4" xfId="0" applyFont="1" applyFill="1" applyBorder="1" applyAlignment="1" applyProtection="1">
      <alignment horizontal="center"/>
      <protection hidden="1"/>
    </xf>
    <xf numFmtId="0" fontId="0" fillId="6" borderId="17" xfId="0" applyFill="1" applyBorder="1" applyAlignment="1" applyProtection="1">
      <alignment horizontal="center"/>
      <protection hidden="1"/>
    </xf>
    <xf numFmtId="0" fontId="5" fillId="10" borderId="1"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wrapText="1"/>
      <protection hidden="1"/>
    </xf>
    <xf numFmtId="0" fontId="5" fillId="10" borderId="5" xfId="0" applyFont="1" applyFill="1" applyBorder="1" applyAlignment="1" applyProtection="1">
      <alignment horizontal="center" vertical="center"/>
      <protection hidden="1"/>
    </xf>
    <xf numFmtId="0" fontId="5" fillId="10" borderId="57" xfId="0" applyFont="1" applyFill="1" applyBorder="1" applyAlignment="1" applyProtection="1">
      <alignment horizontal="center" vertical="center"/>
      <protection hidden="1"/>
    </xf>
    <xf numFmtId="0" fontId="5" fillId="10" borderId="5" xfId="0" applyFont="1" applyFill="1" applyBorder="1" applyAlignment="1" applyProtection="1">
      <alignment horizontal="center" vertical="center" wrapText="1"/>
      <protection hidden="1"/>
    </xf>
    <xf numFmtId="0" fontId="5" fillId="10" borderId="57" xfId="0" applyFont="1" applyFill="1" applyBorder="1" applyAlignment="1" applyProtection="1">
      <alignment horizontal="center" vertical="center" wrapText="1"/>
      <protection hidden="1"/>
    </xf>
    <xf numFmtId="0" fontId="5" fillId="6" borderId="50" xfId="0" applyFont="1" applyFill="1" applyBorder="1" applyAlignment="1" applyProtection="1">
      <alignment horizontal="center" vertical="center" wrapText="1"/>
      <protection hidden="1"/>
    </xf>
    <xf numFmtId="0" fontId="5" fillId="6" borderId="53" xfId="0" applyFont="1" applyFill="1" applyBorder="1" applyAlignment="1" applyProtection="1">
      <alignment horizontal="center" vertical="center" wrapText="1"/>
      <protection hidden="1"/>
    </xf>
    <xf numFmtId="0" fontId="0" fillId="6" borderId="50" xfId="0" applyFill="1" applyBorder="1" applyAlignment="1" applyProtection="1">
      <alignment horizontal="left" vertical="top" wrapText="1"/>
      <protection hidden="1"/>
    </xf>
    <xf numFmtId="0" fontId="0" fillId="6" borderId="53" xfId="0" applyFill="1" applyBorder="1" applyAlignment="1" applyProtection="1">
      <alignment horizontal="left" vertical="top" wrapText="1"/>
      <protection hidden="1"/>
    </xf>
    <xf numFmtId="3" fontId="5" fillId="6" borderId="50" xfId="0" applyNumberFormat="1" applyFont="1" applyFill="1" applyBorder="1" applyAlignment="1" applyProtection="1">
      <alignment horizontal="center" vertical="center"/>
      <protection hidden="1"/>
    </xf>
    <xf numFmtId="3" fontId="5" fillId="6" borderId="53" xfId="0" applyNumberFormat="1" applyFont="1" applyFill="1" applyBorder="1" applyAlignment="1" applyProtection="1">
      <alignment horizontal="center" vertical="center"/>
      <protection hidden="1"/>
    </xf>
    <xf numFmtId="0" fontId="5" fillId="6" borderId="53" xfId="0" applyFont="1" applyFill="1" applyBorder="1" applyAlignment="1" applyProtection="1">
      <alignment horizontal="left" vertical="top" wrapText="1"/>
      <protection hidden="1"/>
    </xf>
    <xf numFmtId="0" fontId="5" fillId="6" borderId="51" xfId="0" applyFont="1" applyFill="1" applyBorder="1" applyAlignment="1" applyProtection="1">
      <alignment horizontal="center" vertical="center" wrapText="1"/>
      <protection hidden="1"/>
    </xf>
    <xf numFmtId="0" fontId="0" fillId="6" borderId="51" xfId="0" applyFill="1" applyBorder="1" applyAlignment="1" applyProtection="1">
      <alignment horizontal="left" vertical="top" wrapText="1"/>
      <protection hidden="1"/>
    </xf>
    <xf numFmtId="3" fontId="5" fillId="6" borderId="53" xfId="0" applyNumberFormat="1" applyFont="1" applyFill="1" applyBorder="1" applyAlignment="1" applyProtection="1">
      <alignment horizontal="center" vertical="center" wrapText="1"/>
      <protection hidden="1"/>
    </xf>
    <xf numFmtId="3" fontId="5" fillId="6" borderId="51" xfId="0" applyNumberFormat="1" applyFont="1" applyFill="1" applyBorder="1" applyAlignment="1" applyProtection="1">
      <alignment horizontal="center" vertical="center" wrapText="1"/>
      <protection hidden="1"/>
    </xf>
  </cellXfs>
  <cellStyles count="4">
    <cellStyle name="Κανονικό" xfId="0" builtinId="0"/>
    <cellStyle name="Κόμμα" xfId="2" builtinId="3"/>
    <cellStyle name="Ποσοστό" xfId="1" builtinId="5"/>
    <cellStyle name="Υπερ-σύνδεση" xfId="3" builtinId="8"/>
  </cellStyles>
  <dxfs count="7">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1425233</xdr:colOff>
      <xdr:row>6</xdr:row>
      <xdr:rowOff>55750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21981</xdr:colOff>
      <xdr:row>60</xdr:row>
      <xdr:rowOff>1</xdr:rowOff>
    </xdr:from>
    <xdr:ext cx="7480788" cy="121208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L118"/>
  <sheetViews>
    <sheetView view="pageBreakPreview" zoomScale="130" zoomScaleNormal="115" zoomScaleSheetLayoutView="130" workbookViewId="0"/>
  </sheetViews>
  <sheetFormatPr defaultColWidth="9.109375" defaultRowHeight="14.4"/>
  <cols>
    <col min="1" max="1" width="9.109375" style="92" customWidth="1"/>
    <col min="2" max="10" width="9.109375" style="92"/>
    <col min="11" max="11" width="21.5546875" style="92" customWidth="1"/>
    <col min="12" max="16384" width="9.109375" style="92"/>
  </cols>
  <sheetData>
    <row r="8" spans="1:11" ht="18">
      <c r="A8" s="271" t="s">
        <v>222</v>
      </c>
      <c r="B8" s="271"/>
      <c r="C8" s="271"/>
      <c r="D8" s="271"/>
      <c r="E8" s="271"/>
      <c r="F8" s="271"/>
      <c r="G8" s="271"/>
      <c r="H8" s="271"/>
      <c r="I8" s="271"/>
      <c r="J8" s="271"/>
      <c r="K8" s="271"/>
    </row>
    <row r="9" spans="1:11" ht="6" customHeight="1"/>
    <row r="10" spans="1:11">
      <c r="A10" s="197" t="s">
        <v>173</v>
      </c>
      <c r="B10" s="198"/>
      <c r="C10" s="198"/>
      <c r="D10" s="198"/>
      <c r="E10" s="198"/>
      <c r="F10" s="198"/>
      <c r="G10" s="198"/>
      <c r="H10" s="198"/>
      <c r="I10" s="198"/>
      <c r="J10" s="198"/>
      <c r="K10" s="198"/>
    </row>
    <row r="11" spans="1:11">
      <c r="A11" s="198" t="s">
        <v>184</v>
      </c>
      <c r="B11" s="198"/>
      <c r="C11" s="198"/>
      <c r="D11" s="198"/>
      <c r="E11" s="198"/>
      <c r="F11" s="198"/>
      <c r="G11" s="198"/>
      <c r="H11" s="198"/>
      <c r="I11" s="198"/>
      <c r="J11" s="198"/>
      <c r="K11" s="198"/>
    </row>
    <row r="12" spans="1:11" ht="6" customHeight="1"/>
    <row r="13" spans="1:11">
      <c r="A13" s="197" t="s">
        <v>129</v>
      </c>
      <c r="B13" s="198"/>
      <c r="C13" s="198"/>
      <c r="D13" s="198"/>
      <c r="E13" s="198"/>
      <c r="F13" s="198"/>
      <c r="G13" s="198"/>
      <c r="H13" s="198"/>
      <c r="I13" s="198"/>
      <c r="J13" s="198"/>
      <c r="K13" s="198"/>
    </row>
    <row r="14" spans="1:11">
      <c r="A14" s="198" t="s">
        <v>133</v>
      </c>
      <c r="B14" s="198"/>
      <c r="C14" s="198"/>
      <c r="D14" s="198"/>
      <c r="E14" s="198"/>
      <c r="F14" s="198"/>
      <c r="G14" s="198"/>
      <c r="H14" s="198"/>
      <c r="I14" s="198"/>
      <c r="J14" s="198"/>
      <c r="K14" s="198"/>
    </row>
    <row r="15" spans="1:11">
      <c r="A15" s="198" t="s">
        <v>148</v>
      </c>
      <c r="B15" s="198"/>
      <c r="C15" s="198"/>
      <c r="D15" s="198"/>
      <c r="E15" s="198"/>
      <c r="F15" s="198"/>
      <c r="G15" s="198"/>
      <c r="H15" s="198"/>
      <c r="I15" s="198"/>
      <c r="J15" s="198"/>
      <c r="K15" s="198"/>
    </row>
    <row r="16" spans="1:11">
      <c r="A16" s="198" t="s">
        <v>134</v>
      </c>
      <c r="B16" s="198"/>
      <c r="C16" s="198"/>
      <c r="D16" s="198"/>
      <c r="E16" s="198"/>
      <c r="F16" s="198"/>
      <c r="G16" s="198"/>
      <c r="H16" s="198"/>
      <c r="I16" s="198"/>
      <c r="J16" s="198"/>
      <c r="K16" s="198"/>
    </row>
    <row r="17" spans="1:11">
      <c r="A17" s="198" t="s">
        <v>223</v>
      </c>
      <c r="B17" s="198"/>
      <c r="C17" s="198"/>
      <c r="D17" s="198"/>
      <c r="E17" s="198"/>
      <c r="F17" s="198"/>
      <c r="G17" s="198"/>
      <c r="H17" s="198"/>
      <c r="I17" s="198"/>
      <c r="J17" s="198"/>
      <c r="K17" s="198"/>
    </row>
    <row r="18" spans="1:11">
      <c r="A18" s="198" t="s">
        <v>224</v>
      </c>
      <c r="B18" s="198"/>
      <c r="C18" s="198"/>
      <c r="D18" s="198"/>
      <c r="E18" s="198"/>
      <c r="F18" s="198"/>
      <c r="G18" s="198"/>
      <c r="H18" s="198"/>
      <c r="I18" s="198"/>
      <c r="J18" s="198"/>
      <c r="K18" s="198"/>
    </row>
    <row r="19" spans="1:11" ht="6" customHeight="1">
      <c r="A19" s="198"/>
      <c r="B19" s="198"/>
      <c r="C19" s="198"/>
      <c r="D19" s="198"/>
      <c r="E19" s="198"/>
      <c r="F19" s="198"/>
      <c r="G19" s="198"/>
      <c r="H19" s="198"/>
      <c r="I19" s="198"/>
      <c r="J19" s="198"/>
      <c r="K19" s="198"/>
    </row>
    <row r="20" spans="1:11">
      <c r="A20" s="197" t="s">
        <v>197</v>
      </c>
      <c r="B20" s="198"/>
      <c r="C20" s="198"/>
      <c r="D20" s="198"/>
      <c r="E20" s="198"/>
      <c r="F20" s="198"/>
      <c r="G20" s="198"/>
      <c r="H20" s="198"/>
      <c r="I20" s="198"/>
      <c r="J20" s="198"/>
      <c r="K20" s="198"/>
    </row>
    <row r="21" spans="1:11">
      <c r="A21" s="256" t="s">
        <v>198</v>
      </c>
      <c r="B21" s="198"/>
      <c r="C21" s="198"/>
      <c r="D21" s="198"/>
      <c r="E21" s="198"/>
      <c r="F21" s="198"/>
      <c r="G21" s="198"/>
      <c r="H21" s="198"/>
      <c r="I21" s="198"/>
      <c r="J21" s="198"/>
      <c r="K21" s="198"/>
    </row>
    <row r="22" spans="1:11">
      <c r="A22" s="198" t="s">
        <v>225</v>
      </c>
      <c r="B22" s="198"/>
      <c r="C22" s="198"/>
      <c r="D22" s="198"/>
      <c r="E22" s="198"/>
      <c r="F22" s="198"/>
      <c r="G22" s="198"/>
      <c r="H22" s="198"/>
      <c r="I22" s="198"/>
      <c r="J22" s="198"/>
      <c r="K22" s="198"/>
    </row>
    <row r="23" spans="1:11">
      <c r="A23" s="198" t="s">
        <v>131</v>
      </c>
      <c r="B23" s="198"/>
      <c r="C23" s="198"/>
      <c r="D23" s="198"/>
      <c r="E23" s="198"/>
      <c r="F23" s="198"/>
      <c r="G23" s="198"/>
      <c r="H23" s="198"/>
      <c r="I23" s="198"/>
      <c r="J23" s="198"/>
      <c r="K23" s="198"/>
    </row>
    <row r="24" spans="1:11">
      <c r="A24" s="198" t="s">
        <v>132</v>
      </c>
      <c r="B24" s="198"/>
      <c r="C24" s="198"/>
      <c r="D24" s="198"/>
      <c r="E24" s="198"/>
      <c r="F24" s="198"/>
      <c r="G24" s="198"/>
      <c r="H24" s="198"/>
      <c r="I24" s="198"/>
      <c r="J24" s="198"/>
      <c r="K24" s="198"/>
    </row>
    <row r="25" spans="1:11">
      <c r="A25" s="256" t="s">
        <v>199</v>
      </c>
      <c r="B25" s="198"/>
      <c r="C25" s="198"/>
      <c r="D25" s="198"/>
      <c r="E25" s="198"/>
      <c r="F25" s="198"/>
      <c r="G25" s="198"/>
      <c r="H25" s="198"/>
      <c r="I25" s="198"/>
      <c r="J25" s="198"/>
      <c r="K25" s="198"/>
    </row>
    <row r="26" spans="1:11">
      <c r="A26" s="198" t="s">
        <v>135</v>
      </c>
      <c r="B26" s="198"/>
      <c r="C26" s="198"/>
      <c r="D26" s="198"/>
      <c r="E26" s="198"/>
      <c r="F26" s="198"/>
      <c r="G26" s="198"/>
      <c r="H26" s="198"/>
      <c r="I26" s="198"/>
      <c r="J26" s="198"/>
      <c r="K26" s="198"/>
    </row>
    <row r="27" spans="1:11">
      <c r="A27" s="198" t="s">
        <v>226</v>
      </c>
      <c r="B27" s="198"/>
      <c r="C27" s="198"/>
      <c r="D27" s="198"/>
      <c r="E27" s="198"/>
      <c r="F27" s="198"/>
      <c r="G27" s="198"/>
      <c r="H27" s="198"/>
      <c r="I27" s="198"/>
      <c r="J27" s="198"/>
      <c r="K27" s="198"/>
    </row>
    <row r="28" spans="1:11" ht="6" customHeight="1">
      <c r="A28" s="198"/>
      <c r="B28" s="198"/>
      <c r="C28" s="198"/>
      <c r="D28" s="198"/>
      <c r="E28" s="198"/>
      <c r="F28" s="198"/>
      <c r="G28" s="198"/>
      <c r="H28" s="198"/>
      <c r="I28" s="198"/>
      <c r="J28" s="198"/>
      <c r="K28" s="198"/>
    </row>
    <row r="29" spans="1:11">
      <c r="A29" s="197" t="s">
        <v>200</v>
      </c>
      <c r="B29" s="198"/>
      <c r="C29" s="198"/>
      <c r="D29" s="198"/>
      <c r="E29" s="198"/>
      <c r="F29" s="198"/>
      <c r="G29" s="198"/>
      <c r="H29" s="198"/>
      <c r="I29" s="198"/>
      <c r="J29" s="198"/>
      <c r="K29" s="198"/>
    </row>
    <row r="30" spans="1:11">
      <c r="A30" s="256" t="s">
        <v>201</v>
      </c>
      <c r="B30" s="198"/>
      <c r="C30" s="198"/>
      <c r="D30" s="198"/>
      <c r="E30" s="198"/>
      <c r="F30" s="198"/>
      <c r="G30" s="198"/>
      <c r="H30" s="198"/>
      <c r="I30" s="198"/>
      <c r="J30" s="198"/>
      <c r="K30" s="198"/>
    </row>
    <row r="31" spans="1:11">
      <c r="A31" s="198" t="s">
        <v>227</v>
      </c>
      <c r="B31" s="198"/>
      <c r="C31" s="198"/>
      <c r="D31" s="198"/>
      <c r="E31" s="198"/>
      <c r="F31" s="198"/>
      <c r="G31" s="198"/>
      <c r="H31" s="198"/>
      <c r="I31" s="198"/>
      <c r="J31" s="198"/>
      <c r="K31" s="198"/>
    </row>
    <row r="32" spans="1:11">
      <c r="A32" s="198" t="s">
        <v>136</v>
      </c>
      <c r="B32" s="198"/>
      <c r="C32" s="198"/>
      <c r="D32" s="198"/>
      <c r="E32" s="198"/>
      <c r="F32" s="198"/>
      <c r="G32" s="198"/>
      <c r="H32" s="198"/>
      <c r="I32" s="198"/>
      <c r="J32" s="198"/>
      <c r="K32" s="198"/>
    </row>
    <row r="33" spans="1:11">
      <c r="A33" s="198" t="s">
        <v>228</v>
      </c>
      <c r="B33" s="198"/>
      <c r="C33" s="198"/>
      <c r="D33" s="198"/>
      <c r="E33" s="198"/>
      <c r="F33" s="198"/>
      <c r="G33" s="198"/>
      <c r="H33" s="198"/>
      <c r="I33" s="198"/>
      <c r="J33" s="198"/>
      <c r="K33" s="198"/>
    </row>
    <row r="34" spans="1:11">
      <c r="A34" s="198" t="s">
        <v>229</v>
      </c>
      <c r="B34" s="198"/>
      <c r="C34" s="198"/>
      <c r="D34" s="198"/>
      <c r="E34" s="198"/>
      <c r="F34" s="198"/>
      <c r="G34" s="198"/>
      <c r="H34" s="198"/>
      <c r="I34" s="198"/>
      <c r="J34" s="198"/>
      <c r="K34" s="198"/>
    </row>
    <row r="35" spans="1:11">
      <c r="A35" s="198" t="s">
        <v>230</v>
      </c>
      <c r="B35" s="198"/>
      <c r="C35" s="198"/>
      <c r="D35" s="198"/>
      <c r="E35" s="198"/>
      <c r="F35" s="198"/>
      <c r="G35" s="198"/>
      <c r="H35" s="198"/>
      <c r="I35" s="198"/>
      <c r="J35" s="198"/>
      <c r="K35" s="198"/>
    </row>
    <row r="36" spans="1:11">
      <c r="A36" s="256" t="s">
        <v>202</v>
      </c>
      <c r="B36" s="198"/>
      <c r="C36" s="198"/>
      <c r="D36" s="198"/>
      <c r="E36" s="198"/>
      <c r="F36" s="198"/>
      <c r="G36" s="198"/>
      <c r="H36" s="198"/>
      <c r="I36" s="198"/>
      <c r="J36" s="198"/>
      <c r="K36" s="198"/>
    </row>
    <row r="37" spans="1:11">
      <c r="A37" s="198" t="s">
        <v>138</v>
      </c>
      <c r="B37" s="198"/>
      <c r="C37" s="198"/>
      <c r="D37" s="198"/>
      <c r="E37" s="198"/>
      <c r="F37" s="198"/>
      <c r="G37" s="198"/>
      <c r="H37" s="198"/>
      <c r="I37" s="198"/>
      <c r="J37" s="198"/>
      <c r="K37" s="198"/>
    </row>
    <row r="38" spans="1:11">
      <c r="A38" s="198" t="s">
        <v>137</v>
      </c>
      <c r="B38" s="198"/>
      <c r="C38" s="198"/>
      <c r="D38" s="198"/>
      <c r="E38" s="198"/>
      <c r="F38" s="198"/>
      <c r="G38" s="198"/>
      <c r="H38" s="198"/>
      <c r="I38" s="198"/>
      <c r="J38" s="198"/>
      <c r="K38" s="198"/>
    </row>
    <row r="39" spans="1:11">
      <c r="A39" s="256" t="s">
        <v>203</v>
      </c>
      <c r="B39" s="198"/>
      <c r="C39" s="198"/>
      <c r="D39" s="198"/>
      <c r="E39" s="198"/>
      <c r="F39" s="198"/>
      <c r="G39" s="198"/>
      <c r="H39" s="198"/>
      <c r="I39" s="198"/>
      <c r="J39" s="198"/>
      <c r="K39" s="198"/>
    </row>
    <row r="40" spans="1:11">
      <c r="A40" s="198" t="s">
        <v>138</v>
      </c>
      <c r="B40" s="198"/>
      <c r="C40" s="198"/>
      <c r="D40" s="198"/>
      <c r="E40" s="198"/>
      <c r="F40" s="198"/>
      <c r="G40" s="198"/>
      <c r="H40" s="198"/>
      <c r="I40" s="198"/>
      <c r="J40" s="198"/>
      <c r="K40" s="198"/>
    </row>
    <row r="41" spans="1:11" ht="6" customHeight="1">
      <c r="A41" s="198"/>
      <c r="B41" s="198"/>
      <c r="C41" s="198"/>
      <c r="D41" s="198"/>
      <c r="E41" s="198"/>
      <c r="F41" s="198"/>
      <c r="G41" s="198"/>
      <c r="H41" s="198"/>
      <c r="I41" s="198"/>
      <c r="J41" s="198"/>
      <c r="K41" s="198"/>
    </row>
    <row r="42" spans="1:11">
      <c r="A42" s="197" t="s">
        <v>204</v>
      </c>
      <c r="B42" s="198"/>
      <c r="C42" s="198"/>
      <c r="D42" s="198"/>
      <c r="E42" s="198"/>
      <c r="F42" s="198"/>
      <c r="G42" s="198"/>
      <c r="H42" s="198"/>
      <c r="I42" s="198"/>
      <c r="J42" s="198"/>
      <c r="K42" s="198"/>
    </row>
    <row r="43" spans="1:11">
      <c r="A43" s="256" t="s">
        <v>205</v>
      </c>
      <c r="B43" s="198"/>
      <c r="C43" s="198"/>
      <c r="D43" s="198"/>
      <c r="E43" s="198"/>
      <c r="F43" s="198"/>
      <c r="G43" s="198"/>
      <c r="H43" s="198"/>
      <c r="I43" s="198"/>
      <c r="J43" s="198"/>
      <c r="K43" s="198"/>
    </row>
    <row r="44" spans="1:11">
      <c r="A44" s="198" t="s">
        <v>172</v>
      </c>
      <c r="B44" s="198"/>
      <c r="C44" s="198"/>
      <c r="D44" s="198"/>
      <c r="E44" s="198"/>
      <c r="F44" s="198"/>
      <c r="G44" s="198"/>
      <c r="H44" s="198"/>
      <c r="I44" s="198"/>
      <c r="J44" s="198"/>
      <c r="K44" s="198"/>
    </row>
    <row r="45" spans="1:11">
      <c r="A45" s="198" t="s">
        <v>139</v>
      </c>
      <c r="B45" s="198"/>
      <c r="C45" s="198"/>
      <c r="D45" s="198"/>
      <c r="E45" s="198"/>
      <c r="F45" s="198"/>
      <c r="G45" s="198"/>
      <c r="H45" s="198"/>
      <c r="I45" s="198"/>
      <c r="J45" s="198"/>
      <c r="K45" s="198"/>
    </row>
    <row r="46" spans="1:11">
      <c r="A46" s="198" t="s">
        <v>234</v>
      </c>
      <c r="B46" s="198"/>
      <c r="C46" s="198"/>
      <c r="D46" s="198"/>
      <c r="E46" s="198"/>
      <c r="F46" s="198"/>
      <c r="G46" s="198"/>
      <c r="H46" s="198"/>
      <c r="I46" s="198"/>
      <c r="J46" s="198"/>
      <c r="K46" s="198"/>
    </row>
    <row r="47" spans="1:11">
      <c r="A47" s="198" t="s">
        <v>140</v>
      </c>
      <c r="B47" s="198"/>
      <c r="C47" s="198"/>
      <c r="D47" s="198"/>
      <c r="E47" s="198"/>
      <c r="F47" s="198"/>
      <c r="G47" s="198"/>
      <c r="H47" s="198"/>
      <c r="I47" s="198"/>
      <c r="J47" s="198"/>
      <c r="K47" s="198"/>
    </row>
    <row r="48" spans="1:11">
      <c r="A48" s="256" t="s">
        <v>206</v>
      </c>
      <c r="B48" s="198"/>
      <c r="C48" s="198"/>
      <c r="D48" s="198"/>
      <c r="E48" s="198"/>
      <c r="F48" s="198"/>
      <c r="G48" s="198"/>
      <c r="H48" s="198"/>
      <c r="I48" s="198"/>
      <c r="J48" s="198"/>
      <c r="K48" s="198"/>
    </row>
    <row r="49" spans="1:11">
      <c r="A49" s="198" t="s">
        <v>172</v>
      </c>
      <c r="B49" s="198"/>
      <c r="C49" s="198"/>
      <c r="D49" s="198"/>
      <c r="E49" s="198"/>
      <c r="F49" s="198"/>
      <c r="G49" s="198"/>
      <c r="H49" s="198"/>
      <c r="I49" s="198"/>
      <c r="J49" s="198"/>
      <c r="K49" s="198"/>
    </row>
    <row r="50" spans="1:11">
      <c r="A50" s="198" t="s">
        <v>235</v>
      </c>
      <c r="B50" s="198"/>
      <c r="C50" s="198"/>
      <c r="D50" s="198"/>
      <c r="E50" s="198"/>
      <c r="F50" s="198"/>
      <c r="G50" s="198"/>
      <c r="H50" s="198"/>
      <c r="I50" s="198"/>
      <c r="J50" s="198"/>
      <c r="K50" s="198"/>
    </row>
    <row r="51" spans="1:11">
      <c r="A51" s="198" t="s">
        <v>231</v>
      </c>
      <c r="B51" s="198"/>
      <c r="C51" s="198"/>
      <c r="D51" s="198"/>
      <c r="E51" s="198"/>
      <c r="F51" s="198"/>
      <c r="G51" s="198"/>
      <c r="H51" s="198"/>
      <c r="I51" s="198"/>
      <c r="J51" s="198"/>
      <c r="K51" s="198"/>
    </row>
    <row r="52" spans="1:11">
      <c r="A52" s="256" t="s">
        <v>207</v>
      </c>
      <c r="B52" s="198"/>
      <c r="C52" s="198"/>
      <c r="D52" s="198"/>
      <c r="E52" s="198"/>
      <c r="F52" s="198"/>
      <c r="G52" s="198"/>
      <c r="H52" s="198"/>
      <c r="I52" s="198"/>
      <c r="J52" s="198"/>
      <c r="K52" s="198"/>
    </row>
    <row r="53" spans="1:11">
      <c r="A53" s="198" t="s">
        <v>172</v>
      </c>
      <c r="B53" s="198"/>
      <c r="C53" s="198"/>
      <c r="D53" s="198"/>
      <c r="E53" s="198"/>
      <c r="F53" s="198"/>
      <c r="G53" s="198"/>
      <c r="H53" s="198"/>
      <c r="I53" s="198"/>
      <c r="J53" s="198"/>
      <c r="K53" s="198"/>
    </row>
    <row r="54" spans="1:11">
      <c r="A54" s="198" t="s">
        <v>141</v>
      </c>
      <c r="B54" s="198"/>
      <c r="C54" s="198"/>
      <c r="D54" s="198"/>
      <c r="E54" s="198"/>
      <c r="F54" s="198"/>
      <c r="G54" s="198"/>
      <c r="H54" s="198"/>
      <c r="I54" s="198"/>
      <c r="J54" s="198"/>
      <c r="K54" s="198"/>
    </row>
    <row r="55" spans="1:11" ht="6" customHeight="1">
      <c r="A55" s="198"/>
      <c r="B55" s="198"/>
      <c r="C55" s="198"/>
      <c r="D55" s="198"/>
      <c r="E55" s="198"/>
      <c r="F55" s="198"/>
      <c r="G55" s="198"/>
      <c r="H55" s="198"/>
      <c r="I55" s="198"/>
      <c r="J55" s="198"/>
      <c r="K55" s="198"/>
    </row>
    <row r="56" spans="1:11">
      <c r="A56" s="197" t="s">
        <v>142</v>
      </c>
      <c r="B56" s="198"/>
      <c r="C56" s="198"/>
      <c r="D56" s="198"/>
      <c r="E56" s="198"/>
      <c r="F56" s="198"/>
      <c r="G56" s="198"/>
      <c r="H56" s="198"/>
      <c r="I56" s="198"/>
      <c r="J56" s="198"/>
      <c r="K56" s="198"/>
    </row>
    <row r="57" spans="1:11">
      <c r="A57" s="198" t="s">
        <v>232</v>
      </c>
    </row>
    <row r="58" spans="1:11">
      <c r="A58" s="198" t="s">
        <v>233</v>
      </c>
    </row>
    <row r="68" spans="1:12" ht="18">
      <c r="A68" s="271" t="s">
        <v>254</v>
      </c>
      <c r="B68" s="271"/>
      <c r="C68" s="271"/>
      <c r="D68" s="271"/>
      <c r="E68" s="271"/>
      <c r="F68" s="271"/>
      <c r="G68" s="271"/>
      <c r="H68" s="271"/>
      <c r="I68" s="271"/>
      <c r="J68" s="271"/>
      <c r="K68" s="271"/>
    </row>
    <row r="69" spans="1:12" ht="6" customHeight="1"/>
    <row r="70" spans="1:12">
      <c r="A70" s="197" t="s">
        <v>255</v>
      </c>
      <c r="B70" s="198"/>
      <c r="C70" s="198"/>
      <c r="D70" s="198"/>
      <c r="E70" s="198"/>
      <c r="F70" s="198"/>
      <c r="G70" s="198"/>
      <c r="H70" s="198"/>
      <c r="I70" s="198"/>
      <c r="J70" s="198"/>
      <c r="K70" s="198"/>
    </row>
    <row r="71" spans="1:12">
      <c r="A71" s="198" t="s">
        <v>256</v>
      </c>
      <c r="B71" s="198"/>
      <c r="C71" s="198"/>
      <c r="D71" s="198"/>
      <c r="E71" s="198"/>
      <c r="F71" s="198"/>
      <c r="G71" s="198"/>
      <c r="H71" s="198"/>
      <c r="I71" s="198"/>
      <c r="J71" s="198"/>
      <c r="K71" s="198"/>
    </row>
    <row r="72" spans="1:12" ht="6" customHeight="1"/>
    <row r="73" spans="1:12">
      <c r="A73" s="197" t="s">
        <v>257</v>
      </c>
      <c r="B73" s="198"/>
      <c r="C73" s="198"/>
      <c r="D73" s="198"/>
      <c r="E73" s="198"/>
      <c r="F73" s="198"/>
      <c r="G73" s="198"/>
      <c r="H73" s="198"/>
      <c r="I73" s="198"/>
      <c r="J73" s="198"/>
      <c r="K73" s="198"/>
    </row>
    <row r="74" spans="1:12">
      <c r="A74" s="198" t="s">
        <v>258</v>
      </c>
      <c r="B74" s="198"/>
      <c r="C74" s="198"/>
      <c r="D74" s="198"/>
      <c r="E74" s="198"/>
      <c r="F74" s="198"/>
      <c r="G74" s="198"/>
      <c r="H74" s="198"/>
      <c r="I74" s="198"/>
      <c r="J74" s="198"/>
      <c r="K74" s="198"/>
    </row>
    <row r="75" spans="1:12">
      <c r="A75" s="198" t="s">
        <v>259</v>
      </c>
      <c r="B75" s="198"/>
      <c r="C75" s="198"/>
      <c r="D75" s="198"/>
      <c r="E75" s="198"/>
      <c r="F75" s="198"/>
      <c r="G75" s="198"/>
      <c r="H75" s="198"/>
      <c r="I75" s="198"/>
      <c r="J75" s="198"/>
      <c r="K75" s="198"/>
      <c r="L75" s="268"/>
    </row>
    <row r="76" spans="1:12">
      <c r="A76" s="198" t="s">
        <v>260</v>
      </c>
      <c r="B76" s="198"/>
      <c r="C76" s="198"/>
      <c r="D76" s="198"/>
      <c r="E76" s="198"/>
      <c r="F76" s="198"/>
      <c r="G76" s="198"/>
      <c r="H76" s="198"/>
      <c r="I76" s="198"/>
      <c r="J76" s="198"/>
      <c r="K76" s="198"/>
      <c r="L76" s="268"/>
    </row>
    <row r="77" spans="1:12">
      <c r="A77" s="198" t="s">
        <v>261</v>
      </c>
      <c r="B77" s="198"/>
      <c r="C77" s="198"/>
      <c r="D77" s="198"/>
      <c r="E77" s="198"/>
      <c r="F77" s="198"/>
      <c r="G77" s="198"/>
      <c r="H77" s="198"/>
      <c r="I77" s="198"/>
      <c r="J77" s="198"/>
      <c r="K77" s="198"/>
      <c r="L77" s="268"/>
    </row>
    <row r="78" spans="1:12">
      <c r="A78" s="198" t="s">
        <v>262</v>
      </c>
      <c r="B78" s="198"/>
      <c r="C78" s="198"/>
      <c r="D78" s="198"/>
      <c r="E78" s="198"/>
      <c r="F78" s="198"/>
      <c r="G78" s="198"/>
      <c r="H78" s="198"/>
      <c r="I78" s="198"/>
      <c r="J78" s="198"/>
      <c r="K78" s="198"/>
      <c r="L78" s="268"/>
    </row>
    <row r="79" spans="1:12" ht="6" customHeight="1">
      <c r="A79" s="198"/>
      <c r="B79" s="198"/>
      <c r="C79" s="198"/>
      <c r="D79" s="198"/>
      <c r="E79" s="198"/>
      <c r="F79" s="198"/>
      <c r="G79" s="198"/>
      <c r="H79" s="198"/>
      <c r="I79" s="198"/>
      <c r="J79" s="198"/>
      <c r="K79" s="198"/>
    </row>
    <row r="80" spans="1:12">
      <c r="A80" s="197" t="s">
        <v>263</v>
      </c>
      <c r="B80" s="198"/>
      <c r="C80" s="198"/>
      <c r="D80" s="198"/>
      <c r="E80" s="198"/>
      <c r="F80" s="198"/>
      <c r="G80" s="198"/>
      <c r="H80" s="198"/>
      <c r="I80" s="198"/>
      <c r="J80" s="198"/>
      <c r="K80" s="198"/>
      <c r="L80" s="268"/>
    </row>
    <row r="81" spans="1:12">
      <c r="A81" s="256" t="s">
        <v>264</v>
      </c>
      <c r="B81" s="198"/>
      <c r="C81" s="198"/>
      <c r="D81" s="198"/>
      <c r="E81" s="198"/>
      <c r="F81" s="198"/>
      <c r="G81" s="198"/>
      <c r="H81" s="198"/>
      <c r="I81" s="198"/>
      <c r="J81" s="198"/>
      <c r="K81" s="198"/>
      <c r="L81" s="268"/>
    </row>
    <row r="82" spans="1:12">
      <c r="A82" s="198" t="s">
        <v>274</v>
      </c>
      <c r="B82" s="198"/>
      <c r="C82" s="198"/>
      <c r="D82" s="198"/>
      <c r="E82" s="198"/>
      <c r="F82" s="198"/>
      <c r="G82" s="198"/>
      <c r="H82" s="198"/>
      <c r="I82" s="198"/>
      <c r="J82" s="198"/>
      <c r="K82" s="198"/>
      <c r="L82" s="268"/>
    </row>
    <row r="83" spans="1:12">
      <c r="A83" s="198" t="s">
        <v>275</v>
      </c>
      <c r="B83" s="198"/>
      <c r="C83" s="198"/>
      <c r="D83" s="198"/>
      <c r="E83" s="198"/>
      <c r="F83" s="198"/>
      <c r="G83" s="198"/>
      <c r="H83" s="198"/>
      <c r="I83" s="198"/>
      <c r="J83" s="198"/>
      <c r="K83" s="198"/>
      <c r="L83" s="268"/>
    </row>
    <row r="84" spans="1:12">
      <c r="A84" s="198" t="s">
        <v>276</v>
      </c>
      <c r="B84" s="198"/>
      <c r="C84" s="198"/>
      <c r="D84" s="198"/>
      <c r="E84" s="198"/>
      <c r="F84" s="198"/>
      <c r="G84" s="198"/>
      <c r="H84" s="198"/>
      <c r="I84" s="198"/>
      <c r="J84" s="198"/>
      <c r="K84" s="198"/>
      <c r="L84" s="268"/>
    </row>
    <row r="85" spans="1:12">
      <c r="A85" s="256" t="s">
        <v>265</v>
      </c>
      <c r="B85" s="198"/>
      <c r="C85" s="198"/>
      <c r="D85" s="198"/>
      <c r="E85" s="198"/>
      <c r="F85" s="198"/>
      <c r="G85" s="198"/>
      <c r="H85" s="198"/>
      <c r="I85" s="198"/>
      <c r="J85" s="198"/>
      <c r="K85" s="198"/>
      <c r="L85" s="268"/>
    </row>
    <row r="86" spans="1:12">
      <c r="A86" s="198" t="s">
        <v>277</v>
      </c>
      <c r="B86" s="198"/>
      <c r="C86" s="198"/>
      <c r="D86" s="198"/>
      <c r="E86" s="198"/>
      <c r="F86" s="198"/>
      <c r="G86" s="198"/>
      <c r="H86" s="198"/>
      <c r="I86" s="198"/>
      <c r="J86" s="198"/>
      <c r="K86" s="198"/>
      <c r="L86" s="268"/>
    </row>
    <row r="87" spans="1:12">
      <c r="A87" s="198" t="s">
        <v>278</v>
      </c>
      <c r="B87" s="198"/>
      <c r="C87" s="198"/>
      <c r="D87" s="198"/>
      <c r="E87" s="198"/>
      <c r="F87" s="198"/>
      <c r="G87" s="198"/>
      <c r="H87" s="198"/>
      <c r="I87" s="198"/>
      <c r="J87" s="198"/>
      <c r="K87" s="198"/>
      <c r="L87" s="268"/>
    </row>
    <row r="88" spans="1:12" ht="6" customHeight="1">
      <c r="A88" s="198"/>
      <c r="B88" s="198"/>
      <c r="C88" s="198"/>
      <c r="D88" s="198"/>
      <c r="E88" s="198"/>
      <c r="F88" s="198"/>
      <c r="G88" s="198"/>
      <c r="H88" s="198"/>
      <c r="I88" s="198"/>
      <c r="J88" s="198"/>
      <c r="K88" s="198"/>
      <c r="L88" s="268"/>
    </row>
    <row r="89" spans="1:12">
      <c r="A89" s="256" t="s">
        <v>266</v>
      </c>
      <c r="B89" s="198"/>
      <c r="C89" s="198"/>
      <c r="D89" s="198"/>
      <c r="E89" s="198"/>
      <c r="F89" s="198"/>
      <c r="G89" s="198"/>
      <c r="H89" s="198"/>
      <c r="I89" s="198"/>
      <c r="J89" s="198"/>
      <c r="K89" s="198"/>
      <c r="L89" s="268"/>
    </row>
    <row r="90" spans="1:12">
      <c r="A90" s="198" t="s">
        <v>280</v>
      </c>
      <c r="B90" s="198"/>
      <c r="C90" s="198"/>
      <c r="D90" s="198"/>
      <c r="E90" s="198"/>
      <c r="F90" s="198"/>
      <c r="G90" s="198"/>
      <c r="H90" s="198"/>
      <c r="I90" s="198"/>
      <c r="J90" s="198"/>
      <c r="K90" s="198"/>
      <c r="L90" s="268"/>
    </row>
    <row r="91" spans="1:12">
      <c r="A91" s="198" t="s">
        <v>281</v>
      </c>
      <c r="B91" s="198"/>
      <c r="C91" s="198"/>
      <c r="D91" s="198"/>
      <c r="E91" s="198"/>
      <c r="F91" s="198"/>
      <c r="G91" s="198"/>
      <c r="H91" s="198"/>
      <c r="I91" s="198"/>
      <c r="J91" s="198"/>
      <c r="K91" s="198"/>
      <c r="L91" s="268"/>
    </row>
    <row r="92" spans="1:12">
      <c r="A92" s="198" t="s">
        <v>279</v>
      </c>
      <c r="B92" s="198"/>
      <c r="C92" s="198"/>
      <c r="D92" s="198"/>
      <c r="E92" s="198"/>
      <c r="F92" s="198"/>
      <c r="G92" s="198"/>
      <c r="H92" s="198"/>
      <c r="I92" s="198"/>
      <c r="J92" s="198"/>
      <c r="K92" s="198"/>
      <c r="L92" s="268"/>
    </row>
    <row r="93" spans="1:12">
      <c r="A93" s="198" t="s">
        <v>282</v>
      </c>
      <c r="B93" s="198"/>
      <c r="C93" s="198"/>
      <c r="D93" s="198"/>
      <c r="E93" s="198"/>
      <c r="F93" s="198"/>
      <c r="G93" s="198"/>
      <c r="H93" s="198"/>
      <c r="I93" s="198"/>
      <c r="J93" s="198"/>
      <c r="K93" s="198"/>
      <c r="L93" s="268"/>
    </row>
    <row r="94" spans="1:12">
      <c r="A94" s="198" t="s">
        <v>283</v>
      </c>
      <c r="B94" s="198"/>
      <c r="C94" s="198"/>
      <c r="D94" s="198"/>
      <c r="E94" s="198"/>
      <c r="F94" s="198"/>
      <c r="G94" s="198"/>
      <c r="H94" s="198"/>
      <c r="I94" s="198"/>
      <c r="J94" s="198"/>
      <c r="K94" s="198"/>
      <c r="L94" s="268"/>
    </row>
    <row r="95" spans="1:12">
      <c r="A95" s="256" t="s">
        <v>267</v>
      </c>
      <c r="B95" s="198"/>
      <c r="C95" s="198"/>
      <c r="D95" s="198"/>
      <c r="E95" s="198"/>
      <c r="F95" s="198"/>
      <c r="G95" s="198"/>
      <c r="H95" s="198"/>
      <c r="I95" s="198"/>
      <c r="J95" s="198"/>
      <c r="K95" s="198"/>
      <c r="L95" s="268"/>
    </row>
    <row r="96" spans="1:12">
      <c r="A96" s="198" t="s">
        <v>284</v>
      </c>
      <c r="B96" s="198"/>
      <c r="C96" s="198"/>
      <c r="D96" s="198"/>
      <c r="E96" s="198"/>
      <c r="F96" s="198"/>
      <c r="G96" s="198"/>
      <c r="H96" s="198"/>
      <c r="I96" s="198"/>
      <c r="J96" s="198"/>
      <c r="K96" s="198"/>
      <c r="L96" s="268"/>
    </row>
    <row r="97" spans="1:12">
      <c r="A97" s="198" t="s">
        <v>285</v>
      </c>
      <c r="B97" s="198"/>
      <c r="C97" s="198"/>
      <c r="D97" s="198"/>
      <c r="E97" s="198"/>
      <c r="F97" s="198"/>
      <c r="G97" s="198"/>
      <c r="H97" s="198"/>
      <c r="I97" s="198"/>
      <c r="J97" s="198"/>
      <c r="K97" s="198"/>
      <c r="L97" s="268"/>
    </row>
    <row r="98" spans="1:12">
      <c r="A98" s="256" t="s">
        <v>268</v>
      </c>
      <c r="B98" s="198"/>
      <c r="C98" s="198"/>
      <c r="D98" s="198"/>
      <c r="E98" s="198"/>
      <c r="F98" s="198"/>
      <c r="G98" s="198"/>
      <c r="H98" s="198"/>
      <c r="I98" s="198"/>
      <c r="J98" s="198"/>
      <c r="K98" s="198"/>
      <c r="L98" s="268"/>
    </row>
    <row r="99" spans="1:12">
      <c r="A99" s="198" t="s">
        <v>284</v>
      </c>
      <c r="B99" s="198"/>
      <c r="C99" s="198"/>
      <c r="D99" s="198"/>
      <c r="E99" s="198"/>
      <c r="F99" s="198"/>
      <c r="G99" s="198"/>
      <c r="H99" s="198"/>
      <c r="I99" s="198"/>
      <c r="J99" s="198"/>
      <c r="K99" s="198"/>
      <c r="L99" s="268"/>
    </row>
    <row r="100" spans="1:12" ht="6" customHeight="1">
      <c r="A100" s="198"/>
      <c r="B100" s="198"/>
      <c r="C100" s="198"/>
      <c r="D100" s="198"/>
      <c r="E100" s="198"/>
      <c r="F100" s="198"/>
      <c r="G100" s="198"/>
      <c r="H100" s="198"/>
      <c r="I100" s="198"/>
      <c r="J100" s="198"/>
      <c r="K100" s="198"/>
      <c r="L100" s="268"/>
    </row>
    <row r="101" spans="1:12">
      <c r="A101" s="197" t="s">
        <v>269</v>
      </c>
      <c r="B101" s="198"/>
      <c r="C101" s="198"/>
      <c r="D101" s="198"/>
      <c r="E101" s="198"/>
      <c r="F101" s="198"/>
      <c r="G101" s="198"/>
      <c r="H101" s="198"/>
      <c r="I101" s="198"/>
      <c r="J101" s="198"/>
      <c r="K101" s="198"/>
      <c r="L101" s="268"/>
    </row>
    <row r="102" spans="1:12">
      <c r="A102" s="256" t="s">
        <v>270</v>
      </c>
      <c r="B102" s="198"/>
      <c r="C102" s="198"/>
      <c r="D102" s="198"/>
      <c r="E102" s="198"/>
      <c r="F102" s="198"/>
      <c r="G102" s="198"/>
      <c r="H102" s="198"/>
      <c r="I102" s="198"/>
      <c r="J102" s="198"/>
      <c r="K102" s="198"/>
      <c r="L102" s="268"/>
    </row>
    <row r="103" spans="1:12">
      <c r="A103" s="198" t="s">
        <v>286</v>
      </c>
      <c r="B103" s="198"/>
      <c r="C103" s="198"/>
      <c r="D103" s="198"/>
      <c r="E103" s="198"/>
      <c r="F103" s="198"/>
      <c r="G103" s="198"/>
      <c r="H103" s="198"/>
      <c r="I103" s="198"/>
      <c r="J103" s="198"/>
      <c r="K103" s="198"/>
      <c r="L103" s="268"/>
    </row>
    <row r="104" spans="1:12">
      <c r="A104" s="198" t="s">
        <v>287</v>
      </c>
      <c r="B104" s="198"/>
      <c r="C104" s="198"/>
      <c r="D104" s="198"/>
      <c r="E104" s="198"/>
      <c r="F104" s="198"/>
      <c r="G104" s="198"/>
      <c r="H104" s="198"/>
      <c r="I104" s="198"/>
      <c r="J104" s="198"/>
      <c r="K104" s="198"/>
      <c r="L104" s="268"/>
    </row>
    <row r="105" spans="1:12">
      <c r="A105" s="198" t="s">
        <v>288</v>
      </c>
      <c r="B105" s="198"/>
      <c r="C105" s="198"/>
      <c r="D105" s="198"/>
      <c r="E105" s="198"/>
      <c r="F105" s="198"/>
      <c r="G105" s="198"/>
      <c r="H105" s="198"/>
      <c r="I105" s="198"/>
      <c r="J105" s="198"/>
      <c r="K105" s="198"/>
      <c r="L105" s="268"/>
    </row>
    <row r="106" spans="1:12">
      <c r="A106" s="198" t="s">
        <v>289</v>
      </c>
      <c r="B106" s="198"/>
      <c r="C106" s="198"/>
      <c r="D106" s="198"/>
      <c r="E106" s="198"/>
      <c r="F106" s="198"/>
      <c r="G106" s="198"/>
      <c r="H106" s="198"/>
      <c r="I106" s="198"/>
      <c r="J106" s="198"/>
      <c r="K106" s="198"/>
      <c r="L106" s="268"/>
    </row>
    <row r="107" spans="1:12">
      <c r="A107" s="256" t="s">
        <v>271</v>
      </c>
      <c r="B107" s="198"/>
      <c r="C107" s="198"/>
      <c r="D107" s="198"/>
      <c r="E107" s="198"/>
      <c r="F107" s="198"/>
      <c r="G107" s="198"/>
      <c r="H107" s="198"/>
      <c r="I107" s="198"/>
      <c r="J107" s="198"/>
      <c r="K107" s="198"/>
      <c r="L107" s="268"/>
    </row>
    <row r="108" spans="1:12">
      <c r="A108" s="198" t="s">
        <v>290</v>
      </c>
      <c r="B108" s="198"/>
      <c r="C108" s="198"/>
      <c r="D108" s="198"/>
      <c r="E108" s="198"/>
      <c r="F108" s="198"/>
      <c r="G108" s="198"/>
      <c r="H108" s="198"/>
      <c r="I108" s="198"/>
      <c r="J108" s="198"/>
      <c r="K108" s="198"/>
      <c r="L108" s="268"/>
    </row>
    <row r="109" spans="1:12">
      <c r="A109" s="198" t="s">
        <v>291</v>
      </c>
      <c r="B109" s="198"/>
      <c r="C109" s="198"/>
      <c r="D109" s="198"/>
      <c r="E109" s="198"/>
      <c r="F109" s="198"/>
      <c r="G109" s="198"/>
      <c r="H109" s="198"/>
      <c r="I109" s="198"/>
      <c r="J109" s="198"/>
      <c r="K109" s="198"/>
      <c r="L109" s="268"/>
    </row>
    <row r="110" spans="1:12">
      <c r="A110" s="198" t="s">
        <v>292</v>
      </c>
      <c r="B110" s="198"/>
      <c r="C110" s="198"/>
      <c r="D110" s="198"/>
      <c r="E110" s="198"/>
      <c r="F110" s="198"/>
      <c r="G110" s="198"/>
      <c r="H110" s="198"/>
      <c r="I110" s="198"/>
      <c r="J110" s="198"/>
      <c r="K110" s="198"/>
      <c r="L110" s="268"/>
    </row>
    <row r="111" spans="1:12">
      <c r="A111" s="256" t="s">
        <v>272</v>
      </c>
      <c r="B111" s="198"/>
      <c r="C111" s="198"/>
      <c r="D111" s="198"/>
      <c r="E111" s="198"/>
      <c r="F111" s="198"/>
      <c r="G111" s="198"/>
      <c r="H111" s="198"/>
      <c r="I111" s="198"/>
      <c r="J111" s="198"/>
      <c r="K111" s="198"/>
      <c r="L111" s="268"/>
    </row>
    <row r="112" spans="1:12">
      <c r="A112" s="198" t="s">
        <v>290</v>
      </c>
      <c r="B112" s="198"/>
      <c r="C112" s="198"/>
      <c r="D112" s="198"/>
      <c r="E112" s="198"/>
      <c r="F112" s="198"/>
      <c r="G112" s="198"/>
      <c r="H112" s="198"/>
      <c r="I112" s="198"/>
      <c r="J112" s="198"/>
      <c r="K112" s="198"/>
      <c r="L112" s="268"/>
    </row>
    <row r="113" spans="1:12">
      <c r="A113" s="198" t="s">
        <v>293</v>
      </c>
      <c r="B113" s="198"/>
      <c r="C113" s="198"/>
      <c r="D113" s="198"/>
      <c r="E113" s="198"/>
      <c r="F113" s="198"/>
      <c r="G113" s="198"/>
      <c r="H113" s="198"/>
      <c r="I113" s="198"/>
      <c r="J113" s="198"/>
      <c r="K113" s="198"/>
      <c r="L113" s="268"/>
    </row>
    <row r="114" spans="1:12" ht="6" customHeight="1">
      <c r="A114" s="198"/>
      <c r="B114" s="198"/>
      <c r="C114" s="198"/>
      <c r="D114" s="198"/>
      <c r="E114" s="198"/>
      <c r="F114" s="198"/>
      <c r="G114" s="198"/>
      <c r="H114" s="198"/>
      <c r="I114" s="198"/>
      <c r="J114" s="198"/>
      <c r="K114" s="198"/>
      <c r="L114" s="268"/>
    </row>
    <row r="115" spans="1:12">
      <c r="A115" s="197" t="s">
        <v>273</v>
      </c>
      <c r="B115" s="198"/>
      <c r="C115" s="198"/>
      <c r="D115" s="198"/>
      <c r="E115" s="198"/>
      <c r="F115" s="198"/>
      <c r="G115" s="198"/>
      <c r="H115" s="198"/>
      <c r="I115" s="198"/>
      <c r="J115" s="198"/>
      <c r="K115" s="198"/>
      <c r="L115" s="268"/>
    </row>
    <row r="116" spans="1:12">
      <c r="A116" s="198" t="s">
        <v>295</v>
      </c>
      <c r="L116" s="268"/>
    </row>
    <row r="117" spans="1:12">
      <c r="A117" s="198" t="s">
        <v>294</v>
      </c>
      <c r="L117" s="268"/>
    </row>
    <row r="118" spans="1:12">
      <c r="L118" s="268"/>
    </row>
  </sheetData>
  <sheetProtection algorithmName="SHA-512" hashValue="9FcHGEpTl5MQsd4EY+sIrCYtzZVw4wk8w4XiTNnXtpbDXBBCDGWZ/16X++rYncB8o/E5e0PbZQZlnDgxbVrqMw==" saltValue="7sATcixduFh0/FpwLwoicQ==" spinCount="100000" sheet="1" objects="1" scenarios="1" selectLockedCells="1"/>
  <mergeCells count="2">
    <mergeCell ref="A8:K8"/>
    <mergeCell ref="A68:K68"/>
  </mergeCells>
  <printOptions horizontalCentered="1" verticalCentered="1"/>
  <pageMargins left="0.51181102362204722" right="0.47244094488188981" top="0.47244094488188981" bottom="0.55118110236220474" header="0.23622047244094491" footer="0.31496062992125984"/>
  <pageSetup paperSize="9" scale="82" orientation="portrait" r:id="rId1"/>
  <headerFooter>
    <oddFooter>&amp;R&amp;A</oddFooter>
  </headerFooter>
  <rowBreaks count="1" manualBreakCount="1">
    <brk id="5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1">
    <pageSetUpPr fitToPage="1"/>
  </sheetPr>
  <dimension ref="A1:F30"/>
  <sheetViews>
    <sheetView tabSelected="1" topLeftCell="A16" zoomScale="85" zoomScaleNormal="85" zoomScaleSheetLayoutView="85" workbookViewId="0">
      <selection activeCell="B3" sqref="B3:D3"/>
    </sheetView>
  </sheetViews>
  <sheetFormatPr defaultColWidth="9.109375" defaultRowHeight="14.4"/>
  <cols>
    <col min="1" max="1" width="148.33203125" style="1" customWidth="1"/>
    <col min="2" max="2" width="29.88671875" style="1" customWidth="1"/>
    <col min="3" max="3" width="22.5546875" style="1" customWidth="1"/>
    <col min="4" max="4" width="26.88671875" style="1" customWidth="1"/>
    <col min="5" max="5" width="1.5546875" style="1" customWidth="1"/>
    <col min="6" max="6" width="9.109375" style="1"/>
    <col min="7" max="7" width="12.44140625" style="1" customWidth="1"/>
    <col min="8" max="8" width="19.33203125" style="1" customWidth="1"/>
    <col min="9" max="16384" width="9.109375" style="1"/>
  </cols>
  <sheetData>
    <row r="1" spans="1:6" ht="37.200000000000003" thickBot="1">
      <c r="A1" s="274" t="s">
        <v>143</v>
      </c>
      <c r="B1" s="275"/>
      <c r="C1" s="275"/>
      <c r="D1" s="276"/>
    </row>
    <row r="2" spans="1:6" ht="15" thickBot="1"/>
    <row r="3" spans="1:6" ht="63" customHeight="1" thickBot="1">
      <c r="A3" s="199" t="s">
        <v>183</v>
      </c>
      <c r="B3" s="287"/>
      <c r="C3" s="288"/>
      <c r="D3" s="289"/>
    </row>
    <row r="4" spans="1:6" ht="25.5" customHeight="1" thickBot="1">
      <c r="A4" s="199" t="s">
        <v>195</v>
      </c>
      <c r="B4" s="192" t="s">
        <v>196</v>
      </c>
      <c r="C4" s="189">
        <v>1000</v>
      </c>
      <c r="D4" s="190">
        <v>5000</v>
      </c>
    </row>
    <row r="5" spans="1:6" ht="37.5" customHeight="1" thickBot="1">
      <c r="A5" s="187"/>
      <c r="B5" s="278" t="s">
        <v>115</v>
      </c>
      <c r="C5" s="279"/>
      <c r="D5" s="280"/>
    </row>
    <row r="6" spans="1:6" ht="61.5" customHeight="1" thickBot="1">
      <c r="A6" s="187"/>
      <c r="B6" s="278" t="s">
        <v>114</v>
      </c>
      <c r="C6" s="279"/>
      <c r="D6" s="280"/>
    </row>
    <row r="7" spans="1:6" ht="56.25" customHeight="1" thickBot="1">
      <c r="A7" s="191" t="s">
        <v>236</v>
      </c>
      <c r="B7" s="192">
        <v>1</v>
      </c>
      <c r="C7" s="281"/>
      <c r="D7" s="282"/>
    </row>
    <row r="8" spans="1:6" ht="56.25" customHeight="1" thickBot="1">
      <c r="A8" s="191" t="s">
        <v>237</v>
      </c>
      <c r="B8" s="192">
        <f>IF(B7="","",100%-B7)</f>
        <v>0</v>
      </c>
      <c r="C8" s="283"/>
      <c r="D8" s="284"/>
    </row>
    <row r="9" spans="1:6" ht="56.25" customHeight="1" thickBot="1">
      <c r="A9" s="191" t="s">
        <v>185</v>
      </c>
      <c r="B9" s="137"/>
      <c r="C9" s="285" t="str">
        <f>IF(B9&lt;0%,"Η τιμή πρέπει να είναι μεταξύ 0,01% και 15,00%",IF(B9&gt;15%,"Η τιμή πρέπει να είναι μεταξύ 0,01% και 15,00%",""))</f>
        <v/>
      </c>
      <c r="D9" s="286"/>
    </row>
    <row r="10" spans="1:6" ht="21" customHeight="1" thickBot="1">
      <c r="A10" s="193"/>
      <c r="B10" s="262" t="s">
        <v>125</v>
      </c>
      <c r="C10" s="139" t="s">
        <v>126</v>
      </c>
      <c r="D10" s="139" t="s">
        <v>127</v>
      </c>
    </row>
    <row r="11" spans="1:6" ht="36.6" thickBot="1">
      <c r="A11" s="191" t="s">
        <v>192</v>
      </c>
      <c r="B11" s="138"/>
      <c r="C11" s="138"/>
      <c r="D11" s="209" t="str">
        <f>IF(B11="","",IF(OR((C11-B11)&gt;183,(C11-B11)&lt;31),"! ΕΛΕΓΞΤΕ ΔΙΑΡΚΕΙΑ !",(C11-B11)/30.41663))</f>
        <v/>
      </c>
      <c r="F11" s="188"/>
    </row>
    <row r="12" spans="1:6" ht="37.200000000000003" thickBot="1">
      <c r="A12" s="290" t="s">
        <v>238</v>
      </c>
      <c r="B12" s="290"/>
      <c r="C12" s="290"/>
      <c r="D12" s="290"/>
      <c r="F12" s="188"/>
    </row>
    <row r="13" spans="1:6" ht="7.2" customHeight="1" thickBot="1">
      <c r="A13" s="259"/>
      <c r="B13" s="259"/>
      <c r="C13" s="259"/>
      <c r="D13" s="259"/>
      <c r="F13" s="188"/>
    </row>
    <row r="14" spans="1:6" s="89" customFormat="1" ht="47.4" thickBot="1">
      <c r="A14" s="263"/>
      <c r="B14" s="265" t="s">
        <v>116</v>
      </c>
      <c r="C14" s="96" t="s">
        <v>128</v>
      </c>
      <c r="D14" s="96" t="s">
        <v>101</v>
      </c>
    </row>
    <row r="15" spans="1:6" s="90" customFormat="1" ht="60" customHeight="1" thickBot="1">
      <c r="A15" s="260" t="s">
        <v>186</v>
      </c>
      <c r="B15" s="266">
        <f>+'Προσωπικό-Ταξίδια'!N16</f>
        <v>0</v>
      </c>
      <c r="C15" s="253" t="str">
        <f>IF(SUM($B$28)=0,"",B15/SUM($B$28))</f>
        <v/>
      </c>
      <c r="D15" s="251">
        <f>ROUND(+B15*$B$7,2)</f>
        <v>0</v>
      </c>
    </row>
    <row r="16" spans="1:6" s="90" customFormat="1" ht="60" customHeight="1" thickBot="1">
      <c r="A16" s="260" t="s">
        <v>187</v>
      </c>
      <c r="B16" s="266">
        <f>+'Προσωπικό-Ταξίδια'!N32</f>
        <v>0</v>
      </c>
      <c r="C16" s="253" t="str">
        <f t="shared" ref="C16:C21" si="0">IF(SUM($B$28)=0,"",B16/SUM($B$28))</f>
        <v/>
      </c>
      <c r="D16" s="251">
        <f t="shared" ref="D16:D21" si="1">ROUND(+B16*$B$7,2)</f>
        <v>0</v>
      </c>
    </row>
    <row r="17" spans="1:5" s="90" customFormat="1" ht="60" customHeight="1" thickBot="1">
      <c r="A17" s="260" t="s">
        <v>208</v>
      </c>
      <c r="B17" s="266">
        <f>+'Αποσβέσεις-Εξοπλισμος-Αναλώσιμα'!J11</f>
        <v>0</v>
      </c>
      <c r="C17" s="253" t="str">
        <f t="shared" si="0"/>
        <v/>
      </c>
      <c r="D17" s="251">
        <f t="shared" si="1"/>
        <v>0</v>
      </c>
    </row>
    <row r="18" spans="1:5" s="90" customFormat="1" ht="60" customHeight="1" thickBot="1">
      <c r="A18" s="260" t="s">
        <v>188</v>
      </c>
      <c r="B18" s="266">
        <f>+'Αποσβέσεις-Εξοπλισμος-Αναλώσιμα'!F25</f>
        <v>0</v>
      </c>
      <c r="C18" s="253" t="str">
        <f t="shared" si="0"/>
        <v/>
      </c>
      <c r="D18" s="251">
        <f t="shared" si="1"/>
        <v>0</v>
      </c>
    </row>
    <row r="19" spans="1:5" s="90" customFormat="1" ht="60" customHeight="1" thickBot="1">
      <c r="A19" s="260" t="s">
        <v>189</v>
      </c>
      <c r="B19" s="266">
        <f>+'Αποσβέσεις-Εξοπλισμος-Αναλώσιμα'!F39</f>
        <v>0</v>
      </c>
      <c r="C19" s="253" t="str">
        <f t="shared" si="0"/>
        <v/>
      </c>
      <c r="D19" s="251">
        <f t="shared" si="1"/>
        <v>0</v>
      </c>
    </row>
    <row r="20" spans="1:5" s="90" customFormat="1" ht="60" customHeight="1" thickBot="1">
      <c r="A20" s="260" t="s">
        <v>239</v>
      </c>
      <c r="B20" s="266">
        <f>+'Υπεργολ.-Λοιπές Αμ.-Ανακατασκ.'!D8</f>
        <v>0</v>
      </c>
      <c r="C20" s="253" t="str">
        <f t="shared" si="0"/>
        <v/>
      </c>
      <c r="D20" s="251">
        <f t="shared" si="1"/>
        <v>0</v>
      </c>
    </row>
    <row r="21" spans="1:5" s="90" customFormat="1" ht="60" customHeight="1" thickBot="1">
      <c r="A21" s="260" t="s">
        <v>240</v>
      </c>
      <c r="B21" s="266">
        <f>+'Υπεργολ.-Λοιπές Αμ.-Ανακατασκ.'!D20</f>
        <v>0</v>
      </c>
      <c r="C21" s="253" t="str">
        <f t="shared" si="0"/>
        <v/>
      </c>
      <c r="D21" s="251">
        <f t="shared" si="1"/>
        <v>0</v>
      </c>
    </row>
    <row r="22" spans="1:5" s="90" customFormat="1" ht="33" customHeight="1" thickBot="1">
      <c r="A22" s="264" t="s">
        <v>26</v>
      </c>
      <c r="B22" s="252">
        <f>SUM(B15:B21)</f>
        <v>0</v>
      </c>
      <c r="C22" s="95"/>
      <c r="D22" s="252">
        <f>SUM(D15:D21)</f>
        <v>0</v>
      </c>
    </row>
    <row r="23" spans="1:5" s="3" customFormat="1" ht="25.5" customHeight="1" thickBot="1">
      <c r="A23" s="277" t="str">
        <f>IF(B24&gt;(B22*50%),"ΠΡΟΣΟΧΗ!!! ΤΟ ΚΟΣΤΟΣ ΑΝΑΚΑΤΑΣΚΕΥΗΣ ΔΕΝ ΜΠΟΡΕΙ ΝΑ ΞΕΠΕΡΝΑ ΤΟ ΠΟΣΟ ΤΩΝ","")</f>
        <v/>
      </c>
      <c r="B23" s="277"/>
      <c r="C23" s="277"/>
      <c r="D23" s="135" t="str">
        <f>IF(B24&gt;(B22*50%),(B22*50%),"")</f>
        <v/>
      </c>
      <c r="E23" s="91"/>
    </row>
    <row r="24" spans="1:5" s="90" customFormat="1" ht="60" customHeight="1" thickBot="1">
      <c r="A24" s="200" t="s">
        <v>190</v>
      </c>
      <c r="B24" s="252">
        <f>+'Υπεργολ.-Λοιπές Αμ.-Ανακατασκ.'!D29</f>
        <v>0</v>
      </c>
      <c r="C24" s="253" t="str">
        <f>IF(SUM($B$28)=0,"",B24/SUM($B$28))</f>
        <v/>
      </c>
      <c r="D24" s="252">
        <f>ROUND(+B24*$B$7,2)</f>
        <v>0</v>
      </c>
    </row>
    <row r="25" spans="1:5" s="90" customFormat="1" ht="6.75" customHeight="1" thickBot="1">
      <c r="A25" s="4"/>
      <c r="B25" s="4"/>
      <c r="C25" s="2"/>
      <c r="D25" s="1"/>
    </row>
    <row r="26" spans="1:5" s="90" customFormat="1" ht="60" customHeight="1" thickBot="1">
      <c r="A26" s="200" t="s">
        <v>191</v>
      </c>
      <c r="B26" s="252">
        <f>ROUND(+('Προσωπικό-Ταξίδια'!N16)*B9,2)</f>
        <v>0</v>
      </c>
      <c r="C26" s="253" t="str">
        <f>IF(SUM($B$28)=0,"",B26/SUM($B$28))</f>
        <v/>
      </c>
      <c r="D26" s="252">
        <f>ROUND(+B26*$B$7,2)</f>
        <v>0</v>
      </c>
    </row>
    <row r="27" spans="1:5" ht="13.35" customHeight="1" thickBot="1">
      <c r="A27" s="277"/>
      <c r="B27" s="277"/>
      <c r="C27" s="277"/>
      <c r="D27" s="93"/>
    </row>
    <row r="28" spans="1:5" s="90" customFormat="1" ht="60" customHeight="1" thickBot="1">
      <c r="A28" s="269" t="s">
        <v>27</v>
      </c>
      <c r="B28" s="255">
        <f>IF((B22+B24+B26)&gt;5000,"ΥΠΕΡΒΑΣΗ ΟΡΙΟΥ",(+B22+B24+B26))</f>
        <v>0</v>
      </c>
      <c r="C28" s="270" t="str">
        <f>IF(B3="","Επιλέξτε πρόσκληση",SUM(C15:C21)+C24+C26)</f>
        <v>Επιλέξτε πρόσκληση</v>
      </c>
      <c r="D28" s="254">
        <f>IF(B28="ΥΠΕΡΒΑΣΗ ΟΡΙΟΥ",(B22+B24+B26)-5000,ROUND(+B28*$B$7,2))</f>
        <v>0</v>
      </c>
    </row>
    <row r="29" spans="1:5" ht="26.4" thickBot="1">
      <c r="A29" s="201"/>
      <c r="B29" s="201"/>
      <c r="C29" s="201"/>
      <c r="D29" s="93"/>
    </row>
    <row r="30" spans="1:5" s="90" customFormat="1" ht="44.25" customHeight="1" thickBot="1">
      <c r="A30" s="267" t="s">
        <v>298</v>
      </c>
      <c r="B30" s="272"/>
      <c r="C30" s="273"/>
      <c r="D30" s="136">
        <f>IF(B28="ΥΠΕΡΒΑΣΗ ΟΡΙΟΥ","ΔΙΟΡΘΩΣΤΕ",D28)</f>
        <v>0</v>
      </c>
    </row>
  </sheetData>
  <sheetProtection algorithmName="SHA-512" hashValue="gSMa2O1GAahyax93fttXbQwOMP+YRauWM57RBkMAKEyuhCRH1pQRgz3HSzI3lsjf95zN3NTOiL/8IyWBoZC5zQ==" saltValue="1gtFJwwHHw6+lb2ufpjC8A==" spinCount="100000" sheet="1" objects="1" scenarios="1" selectLockedCells="1"/>
  <protectedRanges>
    <protectedRange password="8362" sqref="B30 B26:C29 A1:D2 A14 A23:D23 B25:D25 D27 B15:C22 A27 A29 B24:C24 D29:D30" name="Περιοχή1"/>
    <protectedRange password="8362" sqref="A10:C11 A3:D6 A9:D9 B7:D8" name="Περιοχή1_1"/>
    <protectedRange password="8362" sqref="B14:C14" name="Περιοχή1_2"/>
    <protectedRange password="8362" sqref="A22" name="Περιοχή1_4"/>
    <protectedRange password="8362" sqref="A24:A26" name="Περιοχή1_5"/>
    <protectedRange password="8362" sqref="A28" name="Περιοχή1_6"/>
    <protectedRange password="8362" sqref="D24 D26 D28 D15:D21" name="Περιοχή1_8"/>
    <protectedRange password="8362" sqref="D10:D11 D14" name="Περιοχή1_2_1"/>
    <protectedRange password="8362" sqref="D22" name="Περιοχή1_9"/>
    <protectedRange password="8362" sqref="A7:A8" name="Περιοχή1_1_1"/>
    <protectedRange password="8362" sqref="A12:C13" name="Περιοχή1_1_2"/>
    <protectedRange password="8362" sqref="D12:D13" name="Περιοχή1_2_1_1"/>
    <protectedRange password="8362" sqref="A15" name="Περιοχή1_3_1"/>
    <protectedRange password="8362" sqref="A16:A21" name="Περιοχή1_3_2"/>
    <protectedRange password="8362" sqref="A30" name="Περιοχή1_7_1"/>
  </protectedRanges>
  <mergeCells count="11">
    <mergeCell ref="B30:C30"/>
    <mergeCell ref="A1:D1"/>
    <mergeCell ref="A23:C23"/>
    <mergeCell ref="A27:C27"/>
    <mergeCell ref="B5:D5"/>
    <mergeCell ref="B6:D6"/>
    <mergeCell ref="C7:D7"/>
    <mergeCell ref="C8:D8"/>
    <mergeCell ref="C9:D9"/>
    <mergeCell ref="B3:D3"/>
    <mergeCell ref="A12:D12"/>
  </mergeCells>
  <conditionalFormatting sqref="A23:C23">
    <cfRule type="expression" dxfId="6" priority="26">
      <formula>$A$23="ΠΡΟΣΟΧΗ!!! ΤΟ ΚΟΣΤΟΣ ΑΝΑΚΑΤΑΣΚΕΥΗΣ ΔΕΝ ΜΠΟΡΕΙ ΝΑ ΞΕΠΕΡΝΑ ΤΟ ΠΟΣΟ ΤΩΝ"</formula>
    </cfRule>
  </conditionalFormatting>
  <conditionalFormatting sqref="C7">
    <cfRule type="expression" dxfId="5" priority="12">
      <formula>$C$7="Η τιμή δεν μπορεί να είναι μεγαλύτερη από 90,00%"</formula>
    </cfRule>
  </conditionalFormatting>
  <conditionalFormatting sqref="C9">
    <cfRule type="expression" dxfId="4" priority="11">
      <formula>$C$9="Η τιμή πρέπει να είναι μεταξύ 0,01% και 15,00%"</formula>
    </cfRule>
  </conditionalFormatting>
  <conditionalFormatting sqref="D23">
    <cfRule type="expression" dxfId="3" priority="29">
      <formula>B$24&gt;($B$22*50%)</formula>
    </cfRule>
  </conditionalFormatting>
  <conditionalFormatting sqref="B30:C30">
    <cfRule type="expression" dxfId="2" priority="8">
      <formula>$B$30="ΥΠΕΡΒΑΣΗ ΠΟΣΟΥ ΕΘΕΛΟΝΤΙΚΗΣ ΕΡΓΑΣΙΑΣ"</formula>
    </cfRule>
  </conditionalFormatting>
  <conditionalFormatting sqref="D11">
    <cfRule type="expression" dxfId="1" priority="2">
      <formula>$D$11="! ΕΛΕΓΞΤΕ ΔΙΑΡΚΕΙΑ !"</formula>
    </cfRule>
  </conditionalFormatting>
  <conditionalFormatting sqref="B28:D28">
    <cfRule type="expression" dxfId="0" priority="1">
      <formula>$B$28="ΥΠΕΡΒΑΣΗ ΟΡΙΟΥ"</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extLst>
    <ext xmlns:x14="http://schemas.microsoft.com/office/spreadsheetml/2009/9/main" uri="{CCE6A557-97BC-4b89-ADB6-D9C93CAAB3DF}">
      <x14:dataValidations xmlns:xm="http://schemas.microsoft.com/office/excel/2006/main" xWindow="1628" yWindow="683" count="1">
        <x14:dataValidation type="list" allowBlank="1" showErrorMessage="1" prompt="_x000a_" xr:uid="{00000000-0002-0000-0100-000000000000}">
          <x14:formula1>
            <xm:f>DATA!$A$27:$A$28</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2">
    <pageSetUpPr fitToPage="1"/>
  </sheetPr>
  <dimension ref="A1:N52"/>
  <sheetViews>
    <sheetView zoomScale="85" zoomScaleNormal="85" zoomScaleSheetLayoutView="85" workbookViewId="0">
      <selection activeCell="B5" sqref="B5"/>
    </sheetView>
  </sheetViews>
  <sheetFormatPr defaultColWidth="9.109375" defaultRowHeight="14.4"/>
  <cols>
    <col min="1" max="1" width="7.109375" style="1" customWidth="1"/>
    <col min="2" max="2" width="45.5546875" style="1" customWidth="1"/>
    <col min="3" max="3" width="26.109375" style="1" customWidth="1"/>
    <col min="4" max="4" width="18.33203125" style="1" customWidth="1"/>
    <col min="5" max="5" width="20" style="1" customWidth="1"/>
    <col min="6" max="6" width="17.88671875" style="1" customWidth="1"/>
    <col min="7" max="7" width="18" style="1" customWidth="1"/>
    <col min="8" max="8" width="22.5546875" style="1" customWidth="1"/>
    <col min="9" max="9" width="18.33203125" style="1" customWidth="1"/>
    <col min="10" max="10" width="25.33203125" style="1" customWidth="1"/>
    <col min="11" max="11" width="12.88671875" style="1" customWidth="1"/>
    <col min="12" max="12" width="20" style="1" customWidth="1"/>
    <col min="13" max="13" width="16.109375" style="1" customWidth="1"/>
    <col min="14" max="14" width="22.6640625" style="1" customWidth="1"/>
    <col min="15" max="16384" width="9.109375" style="1"/>
  </cols>
  <sheetData>
    <row r="1" spans="1:14" s="90" customFormat="1" ht="31.5" customHeight="1" thickBot="1">
      <c r="A1" s="298" t="s">
        <v>5</v>
      </c>
      <c r="B1" s="299"/>
      <c r="C1" s="299"/>
      <c r="D1" s="299"/>
      <c r="E1" s="299"/>
      <c r="F1" s="299"/>
      <c r="G1" s="299"/>
      <c r="H1" s="299"/>
      <c r="I1" s="299"/>
      <c r="J1" s="299"/>
      <c r="K1" s="299"/>
      <c r="L1" s="299"/>
      <c r="M1" s="299"/>
      <c r="N1" s="300"/>
    </row>
    <row r="2" spans="1:14" s="90" customFormat="1" ht="15.75" customHeight="1" thickBot="1">
      <c r="A2" s="307" t="s">
        <v>99</v>
      </c>
      <c r="B2" s="304" t="s">
        <v>241</v>
      </c>
      <c r="C2" s="307" t="s">
        <v>34</v>
      </c>
      <c r="D2" s="307" t="s">
        <v>130</v>
      </c>
      <c r="E2" s="301" t="s">
        <v>2</v>
      </c>
      <c r="F2" s="302"/>
      <c r="G2" s="302"/>
      <c r="H2" s="302"/>
      <c r="I2" s="302"/>
      <c r="J2" s="302"/>
      <c r="K2" s="302"/>
      <c r="L2" s="302"/>
      <c r="M2" s="303"/>
      <c r="N2" s="295" t="s">
        <v>1</v>
      </c>
    </row>
    <row r="3" spans="1:14" s="90" customFormat="1" ht="15" thickBot="1">
      <c r="A3" s="308"/>
      <c r="B3" s="305"/>
      <c r="C3" s="318"/>
      <c r="D3" s="318"/>
      <c r="E3" s="310" t="s">
        <v>110</v>
      </c>
      <c r="F3" s="311"/>
      <c r="G3" s="312"/>
      <c r="H3" s="312"/>
      <c r="I3" s="313"/>
      <c r="J3" s="314" t="s">
        <v>111</v>
      </c>
      <c r="K3" s="315"/>
      <c r="L3" s="316"/>
      <c r="M3" s="317"/>
      <c r="N3" s="296"/>
    </row>
    <row r="4" spans="1:14" s="90" customFormat="1" ht="130.94999999999999" customHeight="1" thickBot="1">
      <c r="A4" s="309"/>
      <c r="B4" s="306"/>
      <c r="C4" s="319"/>
      <c r="D4" s="319"/>
      <c r="E4" s="168" t="s">
        <v>29</v>
      </c>
      <c r="F4" s="38" t="s">
        <v>117</v>
      </c>
      <c r="G4" s="35" t="s">
        <v>33</v>
      </c>
      <c r="H4" s="39" t="s">
        <v>30</v>
      </c>
      <c r="I4" s="40" t="s">
        <v>3</v>
      </c>
      <c r="J4" s="5" t="s">
        <v>29</v>
      </c>
      <c r="K4" s="6" t="s">
        <v>32</v>
      </c>
      <c r="L4" s="35" t="s">
        <v>33</v>
      </c>
      <c r="M4" s="7" t="s">
        <v>3</v>
      </c>
      <c r="N4" s="297"/>
    </row>
    <row r="5" spans="1:14">
      <c r="A5" s="53">
        <v>1</v>
      </c>
      <c r="B5" s="165"/>
      <c r="C5" s="166"/>
      <c r="D5" s="141"/>
      <c r="E5" s="9"/>
      <c r="F5" s="10"/>
      <c r="G5" s="36"/>
      <c r="H5" s="36"/>
      <c r="I5" s="97">
        <f>ROUND(E5*(F5+G5+H5)*D5,2)</f>
        <v>0</v>
      </c>
      <c r="J5" s="147"/>
      <c r="K5" s="143"/>
      <c r="L5" s="144"/>
      <c r="M5" s="97">
        <f>ROUND(J5*(K5+L5)*D5,2)</f>
        <v>0</v>
      </c>
      <c r="N5" s="97">
        <f>IF(D5="",0,I5+M5)</f>
        <v>0</v>
      </c>
    </row>
    <row r="6" spans="1:14">
      <c r="A6" s="53">
        <v>2</v>
      </c>
      <c r="B6" s="167"/>
      <c r="C6" s="167"/>
      <c r="D6" s="142"/>
      <c r="E6" s="11"/>
      <c r="F6" s="12"/>
      <c r="G6" s="37"/>
      <c r="H6" s="37"/>
      <c r="I6" s="98">
        <f t="shared" ref="I6:I14" si="0">ROUND(E6*(F6+G6+H6)*D6,2)</f>
        <v>0</v>
      </c>
      <c r="J6" s="148"/>
      <c r="K6" s="145"/>
      <c r="L6" s="146"/>
      <c r="M6" s="98">
        <f t="shared" ref="M6:M14" si="1">ROUND(J6*(K6+L6)*D6,2)</f>
        <v>0</v>
      </c>
      <c r="N6" s="97">
        <f t="shared" ref="N6:N14" si="2">IF(D6="",0,I6+M6)</f>
        <v>0</v>
      </c>
    </row>
    <row r="7" spans="1:14">
      <c r="A7" s="54">
        <v>3</v>
      </c>
      <c r="B7" s="167"/>
      <c r="C7" s="167"/>
      <c r="D7" s="142"/>
      <c r="E7" s="11"/>
      <c r="F7" s="12"/>
      <c r="G7" s="37"/>
      <c r="H7" s="37"/>
      <c r="I7" s="98">
        <f t="shared" ref="I7:I13" si="3">ROUND(E7*(F7+G7+H7)*D7,2)</f>
        <v>0</v>
      </c>
      <c r="J7" s="148"/>
      <c r="K7" s="145"/>
      <c r="L7" s="146"/>
      <c r="M7" s="98">
        <f t="shared" ref="M7:M13" si="4">ROUND(J7*(K7+L7)*D7,2)</f>
        <v>0</v>
      </c>
      <c r="N7" s="97">
        <f t="shared" ref="N7:N13" si="5">IF(D7="",0,I7+M7)</f>
        <v>0</v>
      </c>
    </row>
    <row r="8" spans="1:14">
      <c r="A8" s="53">
        <v>4</v>
      </c>
      <c r="B8" s="167"/>
      <c r="C8" s="167"/>
      <c r="D8" s="142"/>
      <c r="E8" s="11"/>
      <c r="F8" s="12"/>
      <c r="G8" s="37"/>
      <c r="H8" s="37"/>
      <c r="I8" s="98">
        <f t="shared" si="3"/>
        <v>0</v>
      </c>
      <c r="J8" s="148"/>
      <c r="K8" s="145"/>
      <c r="L8" s="146"/>
      <c r="M8" s="98">
        <f t="shared" si="4"/>
        <v>0</v>
      </c>
      <c r="N8" s="97">
        <f t="shared" si="5"/>
        <v>0</v>
      </c>
    </row>
    <row r="9" spans="1:14">
      <c r="A9" s="54">
        <v>5</v>
      </c>
      <c r="B9" s="167"/>
      <c r="C9" s="167"/>
      <c r="D9" s="142"/>
      <c r="E9" s="11"/>
      <c r="F9" s="12"/>
      <c r="G9" s="37"/>
      <c r="H9" s="37"/>
      <c r="I9" s="98">
        <f t="shared" si="3"/>
        <v>0</v>
      </c>
      <c r="J9" s="148"/>
      <c r="K9" s="145"/>
      <c r="L9" s="146"/>
      <c r="M9" s="98">
        <f t="shared" si="4"/>
        <v>0</v>
      </c>
      <c r="N9" s="97">
        <f t="shared" si="5"/>
        <v>0</v>
      </c>
    </row>
    <row r="10" spans="1:14">
      <c r="A10" s="53">
        <v>6</v>
      </c>
      <c r="B10" s="167"/>
      <c r="C10" s="167"/>
      <c r="D10" s="142"/>
      <c r="E10" s="11"/>
      <c r="F10" s="12"/>
      <c r="G10" s="37"/>
      <c r="H10" s="37"/>
      <c r="I10" s="98">
        <f t="shared" si="3"/>
        <v>0</v>
      </c>
      <c r="J10" s="148"/>
      <c r="K10" s="145"/>
      <c r="L10" s="146"/>
      <c r="M10" s="98">
        <f t="shared" si="4"/>
        <v>0</v>
      </c>
      <c r="N10" s="97">
        <f t="shared" si="5"/>
        <v>0</v>
      </c>
    </row>
    <row r="11" spans="1:14">
      <c r="A11" s="54">
        <v>7</v>
      </c>
      <c r="B11" s="167"/>
      <c r="C11" s="167"/>
      <c r="D11" s="142"/>
      <c r="E11" s="11"/>
      <c r="F11" s="12"/>
      <c r="G11" s="37"/>
      <c r="H11" s="37"/>
      <c r="I11" s="98">
        <f t="shared" si="3"/>
        <v>0</v>
      </c>
      <c r="J11" s="148"/>
      <c r="K11" s="145"/>
      <c r="L11" s="146"/>
      <c r="M11" s="98">
        <f t="shared" si="4"/>
        <v>0</v>
      </c>
      <c r="N11" s="97">
        <f t="shared" si="5"/>
        <v>0</v>
      </c>
    </row>
    <row r="12" spans="1:14">
      <c r="A12" s="53">
        <v>8</v>
      </c>
      <c r="B12" s="167"/>
      <c r="C12" s="167"/>
      <c r="D12" s="142"/>
      <c r="E12" s="11"/>
      <c r="F12" s="12"/>
      <c r="G12" s="37"/>
      <c r="H12" s="37"/>
      <c r="I12" s="98">
        <f t="shared" si="3"/>
        <v>0</v>
      </c>
      <c r="J12" s="148"/>
      <c r="K12" s="145"/>
      <c r="L12" s="146"/>
      <c r="M12" s="98">
        <f t="shared" si="4"/>
        <v>0</v>
      </c>
      <c r="N12" s="97">
        <f t="shared" si="5"/>
        <v>0</v>
      </c>
    </row>
    <row r="13" spans="1:14">
      <c r="A13" s="54">
        <v>9</v>
      </c>
      <c r="B13" s="167"/>
      <c r="C13" s="167"/>
      <c r="D13" s="142"/>
      <c r="E13" s="11"/>
      <c r="F13" s="12"/>
      <c r="G13" s="37"/>
      <c r="H13" s="37"/>
      <c r="I13" s="98">
        <f t="shared" si="3"/>
        <v>0</v>
      </c>
      <c r="J13" s="148"/>
      <c r="K13" s="145"/>
      <c r="L13" s="146"/>
      <c r="M13" s="98">
        <f t="shared" si="4"/>
        <v>0</v>
      </c>
      <c r="N13" s="97">
        <f t="shared" si="5"/>
        <v>0</v>
      </c>
    </row>
    <row r="14" spans="1:14" ht="15" thickBot="1">
      <c r="A14" s="53">
        <v>10</v>
      </c>
      <c r="B14" s="167"/>
      <c r="C14" s="167"/>
      <c r="D14" s="142"/>
      <c r="E14" s="11"/>
      <c r="F14" s="12"/>
      <c r="G14" s="37"/>
      <c r="H14" s="37"/>
      <c r="I14" s="98">
        <f t="shared" si="0"/>
        <v>0</v>
      </c>
      <c r="J14" s="148"/>
      <c r="K14" s="145"/>
      <c r="L14" s="146"/>
      <c r="M14" s="98">
        <f t="shared" si="1"/>
        <v>0</v>
      </c>
      <c r="N14" s="97">
        <f t="shared" si="2"/>
        <v>0</v>
      </c>
    </row>
    <row r="15" spans="1:14" s="90" customFormat="1" ht="30" customHeight="1">
      <c r="A15" s="291" t="s">
        <v>31</v>
      </c>
      <c r="B15" s="292"/>
      <c r="C15" s="41"/>
      <c r="D15" s="41"/>
      <c r="E15" s="42">
        <f>SUM(E5:E14)</f>
        <v>0</v>
      </c>
      <c r="F15" s="43"/>
      <c r="G15" s="44"/>
      <c r="H15" s="44"/>
      <c r="I15" s="46"/>
      <c r="J15" s="45">
        <f>SUM(J5:J14)</f>
        <v>0</v>
      </c>
      <c r="K15" s="43"/>
      <c r="L15" s="44"/>
      <c r="M15" s="46"/>
      <c r="N15" s="46"/>
    </row>
    <row r="16" spans="1:14" s="90" customFormat="1" ht="30" customHeight="1" thickBot="1">
      <c r="A16" s="293" t="s">
        <v>4</v>
      </c>
      <c r="B16" s="294"/>
      <c r="C16" s="47"/>
      <c r="D16" s="47"/>
      <c r="E16" s="48"/>
      <c r="F16" s="49"/>
      <c r="G16" s="50"/>
      <c r="H16" s="50"/>
      <c r="I16" s="51">
        <f>SUM(I5:I14)</f>
        <v>0</v>
      </c>
      <c r="J16" s="52"/>
      <c r="K16" s="49"/>
      <c r="L16" s="50"/>
      <c r="M16" s="99">
        <f>SUM(M5:M14)</f>
        <v>0</v>
      </c>
      <c r="N16" s="140">
        <f>SUM(N5:N14)</f>
        <v>0</v>
      </c>
    </row>
    <row r="17" spans="1:14" ht="15" thickBot="1">
      <c r="A17" s="258"/>
      <c r="B17" s="258"/>
      <c r="C17" s="258"/>
      <c r="D17" s="258"/>
    </row>
    <row r="18" spans="1:14" s="90" customFormat="1" ht="31.5" customHeight="1" thickBot="1">
      <c r="A18" s="298" t="s">
        <v>39</v>
      </c>
      <c r="B18" s="299"/>
      <c r="C18" s="299"/>
      <c r="D18" s="299"/>
      <c r="E18" s="299"/>
      <c r="F18" s="299"/>
      <c r="G18" s="299"/>
      <c r="H18" s="299"/>
      <c r="I18" s="299"/>
      <c r="J18" s="299"/>
      <c r="K18" s="299"/>
      <c r="L18" s="299"/>
      <c r="M18" s="299"/>
      <c r="N18" s="300"/>
    </row>
    <row r="19" spans="1:14" ht="129.6">
      <c r="A19" s="325" t="s">
        <v>175</v>
      </c>
      <c r="B19" s="327" t="s">
        <v>181</v>
      </c>
      <c r="C19" s="329" t="s">
        <v>182</v>
      </c>
      <c r="D19" s="203" t="s">
        <v>6</v>
      </c>
      <c r="E19" s="204" t="s">
        <v>9</v>
      </c>
      <c r="F19" s="204" t="s">
        <v>102</v>
      </c>
      <c r="G19" s="204" t="s">
        <v>35</v>
      </c>
      <c r="H19" s="204" t="s">
        <v>52</v>
      </c>
      <c r="I19" s="205" t="s">
        <v>104</v>
      </c>
      <c r="J19" s="206" t="s">
        <v>38</v>
      </c>
      <c r="K19" s="203" t="s">
        <v>12</v>
      </c>
      <c r="L19" s="56" t="s">
        <v>53</v>
      </c>
      <c r="M19" s="55" t="s">
        <v>13</v>
      </c>
      <c r="N19" s="206" t="s">
        <v>14</v>
      </c>
    </row>
    <row r="20" spans="1:14" ht="15" thickBot="1">
      <c r="A20" s="326"/>
      <c r="B20" s="328"/>
      <c r="C20" s="330"/>
      <c r="D20" s="57" t="s">
        <v>7</v>
      </c>
      <c r="E20" s="58" t="s">
        <v>8</v>
      </c>
      <c r="F20" s="58" t="s">
        <v>10</v>
      </c>
      <c r="G20" s="58" t="s">
        <v>11</v>
      </c>
      <c r="H20" s="58" t="s">
        <v>21</v>
      </c>
      <c r="I20" s="73" t="s">
        <v>36</v>
      </c>
      <c r="J20" s="61" t="s">
        <v>242</v>
      </c>
      <c r="K20" s="57" t="s">
        <v>37</v>
      </c>
      <c r="L20" s="60" t="s">
        <v>103</v>
      </c>
      <c r="M20" s="59" t="s">
        <v>243</v>
      </c>
      <c r="N20" s="261" t="s">
        <v>244</v>
      </c>
    </row>
    <row r="21" spans="1:14">
      <c r="A21" s="62">
        <v>1</v>
      </c>
      <c r="B21" s="63"/>
      <c r="C21" s="64"/>
      <c r="D21" s="65"/>
      <c r="E21" s="66"/>
      <c r="F21" s="100"/>
      <c r="G21" s="100"/>
      <c r="H21" s="100"/>
      <c r="I21" s="101"/>
      <c r="J21" s="104">
        <f>+D21*E21*(F21+G21+H21)+I21</f>
        <v>0</v>
      </c>
      <c r="K21" s="102"/>
      <c r="L21" s="103"/>
      <c r="M21" s="108">
        <f>+E21*(K21+L21)</f>
        <v>0</v>
      </c>
      <c r="N21" s="104">
        <f>IF(B21="",0,+J21+M21)</f>
        <v>0</v>
      </c>
    </row>
    <row r="22" spans="1:14">
      <c r="A22" s="67">
        <v>2</v>
      </c>
      <c r="B22" s="68"/>
      <c r="C22" s="69"/>
      <c r="D22" s="65"/>
      <c r="E22" s="66"/>
      <c r="F22" s="100"/>
      <c r="G22" s="100"/>
      <c r="H22" s="100"/>
      <c r="I22" s="101"/>
      <c r="J22" s="104">
        <f t="shared" ref="J22:J30" si="6">+D22*E22*(F22+G22+H22)+I22</f>
        <v>0</v>
      </c>
      <c r="K22" s="102"/>
      <c r="L22" s="103"/>
      <c r="M22" s="108">
        <f t="shared" ref="M22:M30" si="7">+E22*(K22+L22)</f>
        <v>0</v>
      </c>
      <c r="N22" s="104">
        <f t="shared" ref="N22:N30" si="8">IF(B22="",0,+J22+M22)</f>
        <v>0</v>
      </c>
    </row>
    <row r="23" spans="1:14">
      <c r="A23" s="67">
        <v>3</v>
      </c>
      <c r="B23" s="68"/>
      <c r="C23" s="69"/>
      <c r="D23" s="65"/>
      <c r="E23" s="66"/>
      <c r="F23" s="100"/>
      <c r="G23" s="100"/>
      <c r="H23" s="100"/>
      <c r="I23" s="101"/>
      <c r="J23" s="104">
        <f t="shared" si="6"/>
        <v>0</v>
      </c>
      <c r="K23" s="102"/>
      <c r="L23" s="103"/>
      <c r="M23" s="108">
        <f t="shared" si="7"/>
        <v>0</v>
      </c>
      <c r="N23" s="104">
        <f t="shared" si="8"/>
        <v>0</v>
      </c>
    </row>
    <row r="24" spans="1:14">
      <c r="A24" s="67">
        <v>4</v>
      </c>
      <c r="B24" s="68"/>
      <c r="C24" s="69"/>
      <c r="D24" s="65"/>
      <c r="E24" s="66"/>
      <c r="F24" s="100"/>
      <c r="G24" s="100"/>
      <c r="H24" s="100"/>
      <c r="I24" s="101"/>
      <c r="J24" s="104">
        <f t="shared" ref="J24:J29" si="9">+D24*E24*(F24+G24+H24)+I24</f>
        <v>0</v>
      </c>
      <c r="K24" s="102"/>
      <c r="L24" s="103"/>
      <c r="M24" s="108">
        <f t="shared" ref="M24:M29" si="10">+E24*(K24+L24)</f>
        <v>0</v>
      </c>
      <c r="N24" s="104">
        <f t="shared" ref="N24:N29" si="11">IF(B24="",0,+J24+M24)</f>
        <v>0</v>
      </c>
    </row>
    <row r="25" spans="1:14">
      <c r="A25" s="67">
        <v>5</v>
      </c>
      <c r="B25" s="68"/>
      <c r="C25" s="69"/>
      <c r="D25" s="65"/>
      <c r="E25" s="66"/>
      <c r="F25" s="100"/>
      <c r="G25" s="100"/>
      <c r="H25" s="100"/>
      <c r="I25" s="101"/>
      <c r="J25" s="104">
        <f t="shared" si="9"/>
        <v>0</v>
      </c>
      <c r="K25" s="102"/>
      <c r="L25" s="103"/>
      <c r="M25" s="108">
        <f t="shared" si="10"/>
        <v>0</v>
      </c>
      <c r="N25" s="104">
        <f t="shared" si="11"/>
        <v>0</v>
      </c>
    </row>
    <row r="26" spans="1:14">
      <c r="A26" s="67">
        <v>6</v>
      </c>
      <c r="B26" s="68"/>
      <c r="C26" s="69"/>
      <c r="D26" s="65"/>
      <c r="E26" s="66"/>
      <c r="F26" s="100"/>
      <c r="G26" s="100"/>
      <c r="H26" s="100"/>
      <c r="I26" s="101"/>
      <c r="J26" s="104">
        <f t="shared" si="9"/>
        <v>0</v>
      </c>
      <c r="K26" s="102"/>
      <c r="L26" s="103"/>
      <c r="M26" s="108">
        <f t="shared" si="10"/>
        <v>0</v>
      </c>
      <c r="N26" s="104">
        <f t="shared" si="11"/>
        <v>0</v>
      </c>
    </row>
    <row r="27" spans="1:14">
      <c r="A27" s="67">
        <v>7</v>
      </c>
      <c r="B27" s="68"/>
      <c r="C27" s="69"/>
      <c r="D27" s="65"/>
      <c r="E27" s="66"/>
      <c r="F27" s="100"/>
      <c r="G27" s="100"/>
      <c r="H27" s="100"/>
      <c r="I27" s="101"/>
      <c r="J27" s="104">
        <f t="shared" si="9"/>
        <v>0</v>
      </c>
      <c r="K27" s="102"/>
      <c r="L27" s="103"/>
      <c r="M27" s="108">
        <f t="shared" si="10"/>
        <v>0</v>
      </c>
      <c r="N27" s="104">
        <f t="shared" si="11"/>
        <v>0</v>
      </c>
    </row>
    <row r="28" spans="1:14">
      <c r="A28" s="67">
        <v>8</v>
      </c>
      <c r="B28" s="68"/>
      <c r="C28" s="69"/>
      <c r="D28" s="65"/>
      <c r="E28" s="66"/>
      <c r="F28" s="100"/>
      <c r="G28" s="100"/>
      <c r="H28" s="100"/>
      <c r="I28" s="101"/>
      <c r="J28" s="104">
        <f t="shared" si="9"/>
        <v>0</v>
      </c>
      <c r="K28" s="102"/>
      <c r="L28" s="103"/>
      <c r="M28" s="108">
        <f t="shared" si="10"/>
        <v>0</v>
      </c>
      <c r="N28" s="104">
        <f t="shared" si="11"/>
        <v>0</v>
      </c>
    </row>
    <row r="29" spans="1:14">
      <c r="A29" s="67">
        <v>9</v>
      </c>
      <c r="B29" s="68"/>
      <c r="C29" s="69"/>
      <c r="D29" s="65"/>
      <c r="E29" s="66"/>
      <c r="F29" s="100"/>
      <c r="G29" s="100"/>
      <c r="H29" s="100"/>
      <c r="I29" s="101"/>
      <c r="J29" s="104">
        <f t="shared" si="9"/>
        <v>0</v>
      </c>
      <c r="K29" s="102"/>
      <c r="L29" s="103"/>
      <c r="M29" s="108">
        <f t="shared" si="10"/>
        <v>0</v>
      </c>
      <c r="N29" s="104">
        <f t="shared" si="11"/>
        <v>0</v>
      </c>
    </row>
    <row r="30" spans="1:14" ht="15" thickBot="1">
      <c r="A30" s="67">
        <v>10</v>
      </c>
      <c r="B30" s="68"/>
      <c r="C30" s="69"/>
      <c r="D30" s="65"/>
      <c r="E30" s="66"/>
      <c r="F30" s="100"/>
      <c r="G30" s="100"/>
      <c r="H30" s="100"/>
      <c r="I30" s="101"/>
      <c r="J30" s="104">
        <f t="shared" si="6"/>
        <v>0</v>
      </c>
      <c r="K30" s="102"/>
      <c r="L30" s="103"/>
      <c r="M30" s="108">
        <f t="shared" si="7"/>
        <v>0</v>
      </c>
      <c r="N30" s="104">
        <f t="shared" si="8"/>
        <v>0</v>
      </c>
    </row>
    <row r="31" spans="1:14" ht="18.600000000000001" thickBot="1">
      <c r="A31" s="331" t="s">
        <v>15</v>
      </c>
      <c r="B31" s="332"/>
      <c r="C31" s="333"/>
      <c r="D31" s="74"/>
      <c r="E31" s="75"/>
      <c r="F31" s="75"/>
      <c r="G31" s="75"/>
      <c r="H31" s="75"/>
      <c r="I31" s="76"/>
      <c r="J31" s="105">
        <f>SUM(J21:J30)</f>
        <v>0</v>
      </c>
      <c r="K31" s="70"/>
      <c r="L31" s="71"/>
      <c r="M31" s="106">
        <f>SUM(M21:M30)</f>
        <v>0</v>
      </c>
      <c r="N31" s="72"/>
    </row>
    <row r="32" spans="1:14" ht="18.600000000000001" thickBot="1">
      <c r="A32" s="320" t="s">
        <v>245</v>
      </c>
      <c r="B32" s="321"/>
      <c r="C32" s="321"/>
      <c r="D32" s="321"/>
      <c r="E32" s="321"/>
      <c r="F32" s="321"/>
      <c r="G32" s="321"/>
      <c r="H32" s="321"/>
      <c r="I32" s="321"/>
      <c r="J32" s="321"/>
      <c r="K32" s="321"/>
      <c r="L32" s="321"/>
      <c r="M32" s="321"/>
      <c r="N32" s="107">
        <f>SUM(N21:N30)</f>
        <v>0</v>
      </c>
    </row>
    <row r="33" spans="1:14">
      <c r="A33" s="229"/>
      <c r="B33" s="229"/>
      <c r="C33" s="229"/>
      <c r="D33" s="229"/>
      <c r="E33" s="229"/>
      <c r="F33" s="229"/>
      <c r="G33" s="229"/>
      <c r="H33" s="229"/>
      <c r="I33" s="229"/>
      <c r="J33" s="229"/>
      <c r="K33" s="229"/>
      <c r="L33" s="229"/>
      <c r="M33" s="229"/>
      <c r="N33" s="229"/>
    </row>
    <row r="34" spans="1:14">
      <c r="A34" s="230" t="s">
        <v>98</v>
      </c>
      <c r="B34" s="231"/>
      <c r="C34" s="231"/>
      <c r="D34" s="231"/>
      <c r="E34" s="231"/>
      <c r="F34" s="231"/>
      <c r="G34" s="231"/>
      <c r="H34" s="231"/>
      <c r="I34" s="231"/>
      <c r="J34" s="231"/>
      <c r="K34" s="231"/>
      <c r="L34" s="231"/>
      <c r="M34" s="231"/>
      <c r="N34" s="231"/>
    </row>
    <row r="35" spans="1:14">
      <c r="A35" s="230" t="s">
        <v>40</v>
      </c>
      <c r="B35" s="231"/>
      <c r="C35" s="231"/>
      <c r="D35" s="231"/>
      <c r="E35" s="231"/>
      <c r="F35" s="231"/>
      <c r="G35" s="231"/>
      <c r="H35" s="231"/>
      <c r="I35" s="231"/>
      <c r="J35" s="231"/>
      <c r="K35" s="231"/>
      <c r="L35" s="231"/>
      <c r="M35" s="231"/>
      <c r="N35" s="231"/>
    </row>
    <row r="36" spans="1:14">
      <c r="A36" s="232" t="s">
        <v>96</v>
      </c>
      <c r="B36" s="232"/>
      <c r="C36" s="232"/>
      <c r="D36" s="232"/>
      <c r="E36" s="232"/>
      <c r="F36" s="232"/>
      <c r="G36" s="232"/>
      <c r="H36" s="232"/>
      <c r="I36" s="231"/>
      <c r="J36" s="231"/>
      <c r="K36" s="231"/>
      <c r="L36" s="231"/>
      <c r="M36" s="231"/>
      <c r="N36" s="231"/>
    </row>
    <row r="37" spans="1:14">
      <c r="A37" s="322" t="s">
        <v>42</v>
      </c>
      <c r="B37" s="231" t="s">
        <v>41</v>
      </c>
      <c r="C37" s="231"/>
      <c r="D37" s="231"/>
      <c r="E37" s="231"/>
      <c r="F37" s="231"/>
      <c r="G37" s="231"/>
      <c r="H37" s="231"/>
      <c r="I37" s="231"/>
      <c r="J37" s="231"/>
      <c r="K37" s="231"/>
      <c r="L37" s="231"/>
      <c r="M37" s="231"/>
      <c r="N37" s="231"/>
    </row>
    <row r="38" spans="1:14">
      <c r="A38" s="323"/>
      <c r="B38" s="231" t="s">
        <v>49</v>
      </c>
      <c r="C38" s="231"/>
      <c r="D38" s="231"/>
      <c r="E38" s="231"/>
      <c r="F38" s="231"/>
      <c r="G38" s="231"/>
      <c r="H38" s="231"/>
      <c r="I38" s="231"/>
      <c r="J38" s="231"/>
      <c r="K38" s="231"/>
      <c r="L38" s="231"/>
      <c r="M38" s="231"/>
      <c r="N38" s="231"/>
    </row>
    <row r="39" spans="1:14">
      <c r="A39" s="233" t="s">
        <v>43</v>
      </c>
      <c r="B39" s="234" t="s">
        <v>54</v>
      </c>
      <c r="C39" s="234"/>
      <c r="D39" s="234"/>
      <c r="E39" s="235"/>
      <c r="F39" s="235"/>
      <c r="G39" s="235"/>
      <c r="H39" s="235">
        <v>90</v>
      </c>
      <c r="I39" s="231"/>
      <c r="J39" s="231"/>
      <c r="K39" s="231"/>
      <c r="L39" s="231"/>
      <c r="M39" s="231"/>
      <c r="N39" s="231"/>
    </row>
    <row r="40" spans="1:14">
      <c r="A40" s="233" t="s">
        <v>44</v>
      </c>
      <c r="B40" s="234" t="s">
        <v>55</v>
      </c>
      <c r="C40" s="234"/>
      <c r="D40" s="234"/>
      <c r="E40" s="235"/>
      <c r="F40" s="235"/>
      <c r="G40" s="235"/>
      <c r="H40" s="235">
        <v>40</v>
      </c>
      <c r="I40" s="231"/>
      <c r="J40" s="231"/>
      <c r="K40" s="231"/>
      <c r="L40" s="231"/>
      <c r="M40" s="231"/>
      <c r="N40" s="231"/>
    </row>
    <row r="41" spans="1:14">
      <c r="A41" s="233" t="s">
        <v>45</v>
      </c>
      <c r="B41" s="234" t="s">
        <v>56</v>
      </c>
      <c r="C41" s="234"/>
      <c r="D41" s="234"/>
      <c r="E41" s="236"/>
      <c r="F41" s="236"/>
      <c r="G41" s="237"/>
      <c r="H41" s="237" t="s">
        <v>50</v>
      </c>
      <c r="I41" s="231"/>
      <c r="J41" s="231"/>
      <c r="K41" s="231"/>
      <c r="L41" s="231"/>
      <c r="M41" s="231"/>
      <c r="N41" s="231"/>
    </row>
    <row r="42" spans="1:14">
      <c r="A42" s="233" t="s">
        <v>46</v>
      </c>
      <c r="B42" s="234" t="s">
        <v>57</v>
      </c>
      <c r="C42" s="234"/>
      <c r="D42" s="234"/>
      <c r="E42" s="235"/>
      <c r="F42" s="235"/>
      <c r="G42" s="235"/>
      <c r="H42" s="235">
        <v>20</v>
      </c>
      <c r="I42" s="231"/>
      <c r="J42" s="231"/>
      <c r="K42" s="231"/>
      <c r="L42" s="231"/>
      <c r="M42" s="231"/>
      <c r="N42" s="231"/>
    </row>
    <row r="43" spans="1:14">
      <c r="A43" s="238" t="s">
        <v>47</v>
      </c>
      <c r="B43" s="231" t="s">
        <v>58</v>
      </c>
      <c r="C43" s="231"/>
      <c r="D43" s="231"/>
      <c r="E43" s="239"/>
      <c r="F43" s="239"/>
      <c r="G43" s="240"/>
      <c r="H43" s="240" t="s">
        <v>51</v>
      </c>
      <c r="I43" s="231"/>
      <c r="J43" s="231"/>
      <c r="K43" s="231"/>
      <c r="L43" s="231"/>
      <c r="M43" s="231"/>
      <c r="N43" s="231"/>
    </row>
    <row r="44" spans="1:14">
      <c r="A44" s="231"/>
      <c r="B44" s="231"/>
      <c r="C44" s="231"/>
      <c r="D44" s="231"/>
      <c r="E44" s="231"/>
      <c r="F44" s="231"/>
      <c r="G44" s="231"/>
      <c r="H44" s="231"/>
      <c r="I44" s="231"/>
      <c r="J44" s="231"/>
      <c r="K44" s="231"/>
      <c r="L44" s="231"/>
      <c r="M44" s="231"/>
      <c r="N44" s="231"/>
    </row>
    <row r="45" spans="1:14">
      <c r="A45" s="231" t="s">
        <v>48</v>
      </c>
      <c r="B45" s="231"/>
      <c r="C45" s="231"/>
      <c r="D45" s="231"/>
      <c r="E45" s="231"/>
      <c r="F45" s="231"/>
      <c r="G45" s="231"/>
      <c r="H45" s="231"/>
      <c r="I45" s="231"/>
      <c r="J45" s="231"/>
      <c r="K45" s="231"/>
      <c r="L45" s="231"/>
      <c r="M45" s="231"/>
      <c r="N45" s="231"/>
    </row>
    <row r="46" spans="1:14">
      <c r="A46" s="232" t="s">
        <v>97</v>
      </c>
      <c r="B46" s="232"/>
      <c r="C46" s="232"/>
      <c r="D46" s="232"/>
      <c r="E46" s="232"/>
      <c r="F46" s="232"/>
      <c r="G46" s="232"/>
      <c r="H46" s="231"/>
      <c r="I46" s="231"/>
      <c r="J46" s="231"/>
      <c r="K46" s="231"/>
      <c r="L46" s="231"/>
      <c r="M46" s="231"/>
      <c r="N46" s="231"/>
    </row>
    <row r="47" spans="1:14">
      <c r="A47" s="322" t="s">
        <v>42</v>
      </c>
      <c r="B47" s="231" t="s">
        <v>41</v>
      </c>
      <c r="C47" s="231"/>
      <c r="D47" s="231"/>
      <c r="E47" s="231"/>
      <c r="F47" s="231"/>
      <c r="G47" s="231"/>
      <c r="H47" s="231"/>
      <c r="I47" s="231"/>
      <c r="J47" s="231"/>
      <c r="K47" s="231"/>
      <c r="L47" s="231"/>
      <c r="M47" s="231"/>
      <c r="N47" s="231"/>
    </row>
    <row r="48" spans="1:14">
      <c r="A48" s="324"/>
      <c r="B48" s="231" t="s">
        <v>49</v>
      </c>
      <c r="C48" s="231"/>
      <c r="D48" s="231"/>
      <c r="E48" s="231"/>
      <c r="F48" s="231"/>
      <c r="G48" s="231"/>
      <c r="H48" s="231"/>
      <c r="I48" s="231"/>
      <c r="J48" s="231"/>
      <c r="K48" s="231"/>
      <c r="L48" s="231"/>
      <c r="M48" s="231"/>
      <c r="N48" s="231"/>
    </row>
    <row r="49" spans="1:14">
      <c r="A49" s="324" t="s">
        <v>43</v>
      </c>
      <c r="B49" s="231" t="s">
        <v>95</v>
      </c>
      <c r="C49" s="231"/>
      <c r="D49" s="231"/>
      <c r="E49" s="231"/>
      <c r="F49" s="231"/>
      <c r="G49" s="231"/>
      <c r="H49" s="231"/>
      <c r="I49" s="231"/>
      <c r="J49" s="231"/>
      <c r="K49" s="231"/>
      <c r="L49" s="231"/>
      <c r="M49" s="231"/>
      <c r="N49" s="231"/>
    </row>
    <row r="50" spans="1:14">
      <c r="A50" s="324"/>
      <c r="B50" s="231" t="s">
        <v>94</v>
      </c>
      <c r="C50" s="231"/>
      <c r="D50" s="231"/>
      <c r="E50" s="231"/>
      <c r="F50" s="231"/>
      <c r="G50" s="231"/>
      <c r="H50" s="231"/>
      <c r="I50" s="231"/>
      <c r="J50" s="231"/>
      <c r="K50" s="231"/>
      <c r="L50" s="231"/>
      <c r="M50" s="231"/>
      <c r="N50" s="231"/>
    </row>
    <row r="51" spans="1:14">
      <c r="A51" s="231"/>
      <c r="B51" s="231"/>
      <c r="C51" s="231"/>
      <c r="D51" s="231"/>
      <c r="E51" s="231"/>
      <c r="F51" s="231"/>
      <c r="G51" s="231"/>
      <c r="H51" s="231"/>
      <c r="I51" s="231"/>
      <c r="J51" s="231"/>
      <c r="K51" s="231"/>
      <c r="L51" s="231"/>
      <c r="M51" s="231"/>
      <c r="N51" s="231"/>
    </row>
    <row r="52" spans="1:14" ht="18">
      <c r="A52" s="218" t="s">
        <v>59</v>
      </c>
      <c r="B52" s="231"/>
      <c r="C52" s="231"/>
      <c r="D52" s="231"/>
      <c r="E52" s="231"/>
      <c r="F52" s="231"/>
      <c r="G52" s="231"/>
      <c r="H52" s="231"/>
      <c r="I52" s="231"/>
      <c r="J52" s="231"/>
      <c r="K52" s="231"/>
      <c r="L52" s="231"/>
      <c r="M52" s="231"/>
      <c r="N52" s="231"/>
    </row>
  </sheetData>
  <sheetProtection algorithmName="SHA-512" hashValue="+Vo2qCotBC9jVauq+NoM/Ng83kOIm2048aQraElH77tSEH60BbCnmvlC8lg+WkZElD4I9uexdf2Iy6gtoj0UrA==" saltValue="Q31SDjQ6Tfc83zehCVVXtQ==" spinCount="100000" sheet="1" objects="1" scenarios="1" selectLockedCells="1"/>
  <mergeCells count="20">
    <mergeCell ref="A32:M32"/>
    <mergeCell ref="A37:A38"/>
    <mergeCell ref="A47:A48"/>
    <mergeCell ref="A49:A50"/>
    <mergeCell ref="A18:N18"/>
    <mergeCell ref="A19:A20"/>
    <mergeCell ref="B19:B20"/>
    <mergeCell ref="C19:C20"/>
    <mergeCell ref="A31:C31"/>
    <mergeCell ref="A15:B15"/>
    <mergeCell ref="A16:B16"/>
    <mergeCell ref="N2:N4"/>
    <mergeCell ref="A1:N1"/>
    <mergeCell ref="E2:M2"/>
    <mergeCell ref="B2:B4"/>
    <mergeCell ref="A2:A4"/>
    <mergeCell ref="E3:I3"/>
    <mergeCell ref="J3:M3"/>
    <mergeCell ref="C2:C4"/>
    <mergeCell ref="D2:D4"/>
  </mergeCells>
  <printOptions horizontalCentered="1" verticalCentered="1"/>
  <pageMargins left="0.35433070866141736" right="0.27559055118110237" top="0.35433070866141736" bottom="0.43307086614173229" header="0.23622047244094491" footer="0.23622047244094491"/>
  <pageSetup paperSize="9" scale="48"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2"/>
  <sheetViews>
    <sheetView zoomScale="70" zoomScaleNormal="70" zoomScaleSheetLayoutView="70" workbookViewId="0">
      <selection activeCell="B5" sqref="B5"/>
    </sheetView>
  </sheetViews>
  <sheetFormatPr defaultColWidth="9.109375" defaultRowHeight="14.4"/>
  <cols>
    <col min="1" max="1" width="6" style="2" customWidth="1"/>
    <col min="2" max="2" width="56.109375" style="1" customWidth="1"/>
    <col min="3" max="3" width="49.88671875" style="1" customWidth="1"/>
    <col min="4" max="4" width="20.109375" style="1" customWidth="1"/>
    <col min="5" max="5" width="19.109375" style="1" customWidth="1"/>
    <col min="6" max="6" width="22" style="1" customWidth="1"/>
    <col min="7" max="7" width="19.33203125" style="1" customWidth="1"/>
    <col min="8" max="8" width="19.5546875" style="1" customWidth="1"/>
    <col min="9" max="9" width="15.88671875" style="1" customWidth="1"/>
    <col min="10" max="10" width="27.44140625" style="1" customWidth="1"/>
    <col min="11" max="16384" width="9.109375" style="1"/>
  </cols>
  <sheetData>
    <row r="1" spans="1:10" ht="4.5" customHeight="1" thickBot="1">
      <c r="A1" s="210"/>
      <c r="B1" s="8"/>
      <c r="C1" s="8"/>
      <c r="D1" s="8"/>
      <c r="E1" s="8"/>
      <c r="F1" s="8"/>
      <c r="G1" s="8"/>
      <c r="H1" s="8"/>
      <c r="I1" s="8"/>
      <c r="J1" s="8"/>
    </row>
    <row r="2" spans="1:10" ht="52.2" customHeight="1" thickBot="1">
      <c r="A2" s="336" t="s">
        <v>152</v>
      </c>
      <c r="B2" s="337"/>
      <c r="C2" s="337"/>
      <c r="D2" s="337"/>
      <c r="E2" s="337"/>
      <c r="F2" s="337"/>
      <c r="G2" s="337"/>
      <c r="H2" s="337"/>
      <c r="I2" s="337"/>
      <c r="J2" s="338"/>
    </row>
    <row r="3" spans="1:10" s="89" customFormat="1" ht="72">
      <c r="A3" s="339" t="s">
        <v>175</v>
      </c>
      <c r="B3" s="341" t="s">
        <v>246</v>
      </c>
      <c r="C3" s="343" t="s">
        <v>177</v>
      </c>
      <c r="D3" s="169" t="s">
        <v>17</v>
      </c>
      <c r="E3" s="170" t="s">
        <v>18</v>
      </c>
      <c r="F3" s="170" t="s">
        <v>19</v>
      </c>
      <c r="G3" s="171" t="s">
        <v>20</v>
      </c>
      <c r="H3" s="171" t="s">
        <v>92</v>
      </c>
      <c r="I3" s="13" t="s">
        <v>171</v>
      </c>
      <c r="J3" s="14" t="s">
        <v>247</v>
      </c>
    </row>
    <row r="4" spans="1:10" s="89" customFormat="1" ht="15" thickBot="1">
      <c r="A4" s="340"/>
      <c r="B4" s="342"/>
      <c r="C4" s="344"/>
      <c r="D4" s="16" t="s">
        <v>7</v>
      </c>
      <c r="E4" s="17" t="s">
        <v>8</v>
      </c>
      <c r="F4" s="17" t="s">
        <v>10</v>
      </c>
      <c r="G4" s="18" t="s">
        <v>11</v>
      </c>
      <c r="H4" s="18" t="s">
        <v>21</v>
      </c>
      <c r="I4" s="19" t="s">
        <v>36</v>
      </c>
      <c r="J4" s="15" t="s">
        <v>93</v>
      </c>
    </row>
    <row r="5" spans="1:10" s="90" customFormat="1" ht="30" customHeight="1">
      <c r="A5" s="84">
        <v>1</v>
      </c>
      <c r="B5" s="162"/>
      <c r="C5" s="163"/>
      <c r="D5" s="20"/>
      <c r="E5" s="109"/>
      <c r="F5" s="113"/>
      <c r="G5" s="86"/>
      <c r="H5" s="131"/>
      <c r="I5" s="115"/>
      <c r="J5" s="211">
        <f>IF(B5="",0,IF(H5="",0,D5*E5*F5*I5*(G5/H5)))</f>
        <v>0</v>
      </c>
    </row>
    <row r="6" spans="1:10" s="90" customFormat="1" ht="30" customHeight="1">
      <c r="A6" s="85">
        <v>2</v>
      </c>
      <c r="B6" s="155"/>
      <c r="C6" s="164"/>
      <c r="D6" s="21"/>
      <c r="E6" s="111"/>
      <c r="F6" s="114"/>
      <c r="G6" s="26"/>
      <c r="H6" s="132"/>
      <c r="I6" s="116"/>
      <c r="J6" s="176">
        <f t="shared" ref="J6:J9" si="0">IF(B6="",0,IF(H6="",0,D6*E6*F6*I6*(G6/H6)))</f>
        <v>0</v>
      </c>
    </row>
    <row r="7" spans="1:10" s="90" customFormat="1" ht="30" customHeight="1">
      <c r="A7" s="85">
        <v>3</v>
      </c>
      <c r="B7" s="155"/>
      <c r="C7" s="164"/>
      <c r="D7" s="21"/>
      <c r="E7" s="111"/>
      <c r="F7" s="114"/>
      <c r="G7" s="26"/>
      <c r="H7" s="132"/>
      <c r="I7" s="116"/>
      <c r="J7" s="176">
        <f t="shared" si="0"/>
        <v>0</v>
      </c>
    </row>
    <row r="8" spans="1:10" s="90" customFormat="1" ht="30" customHeight="1">
      <c r="A8" s="85">
        <v>4</v>
      </c>
      <c r="B8" s="155"/>
      <c r="C8" s="164"/>
      <c r="D8" s="21"/>
      <c r="E8" s="111"/>
      <c r="F8" s="114"/>
      <c r="G8" s="26"/>
      <c r="H8" s="132"/>
      <c r="I8" s="116"/>
      <c r="J8" s="176">
        <f t="shared" si="0"/>
        <v>0</v>
      </c>
    </row>
    <row r="9" spans="1:10" s="90" customFormat="1" ht="30" customHeight="1" thickBot="1">
      <c r="A9" s="85">
        <v>5</v>
      </c>
      <c r="B9" s="155"/>
      <c r="C9" s="164"/>
      <c r="D9" s="21"/>
      <c r="E9" s="111"/>
      <c r="F9" s="114"/>
      <c r="G9" s="26"/>
      <c r="H9" s="132"/>
      <c r="I9" s="116"/>
      <c r="J9" s="212">
        <f t="shared" si="0"/>
        <v>0</v>
      </c>
    </row>
    <row r="10" spans="1:10" s="228" customFormat="1" ht="18.600000000000001" thickBot="1">
      <c r="A10" s="345" t="s">
        <v>15</v>
      </c>
      <c r="B10" s="346"/>
      <c r="C10" s="346"/>
      <c r="D10" s="22">
        <f>SUM(D5:D9)</f>
        <v>0</v>
      </c>
      <c r="E10" s="23"/>
      <c r="F10" s="23"/>
      <c r="G10" s="23"/>
      <c r="H10" s="83"/>
      <c r="I10" s="24"/>
      <c r="J10" s="25"/>
    </row>
    <row r="11" spans="1:10" s="228" customFormat="1" ht="28.5" customHeight="1" thickBot="1">
      <c r="A11" s="334" t="s">
        <v>22</v>
      </c>
      <c r="B11" s="335"/>
      <c r="C11" s="335"/>
      <c r="D11" s="335"/>
      <c r="E11" s="335"/>
      <c r="F11" s="335"/>
      <c r="G11" s="335"/>
      <c r="H11" s="335"/>
      <c r="I11" s="335"/>
      <c r="J11" s="112">
        <f>SUM(J5:J10)</f>
        <v>0</v>
      </c>
    </row>
    <row r="12" spans="1:10" ht="18.75" customHeight="1">
      <c r="B12" s="218" t="s">
        <v>100</v>
      </c>
      <c r="C12" s="219"/>
    </row>
    <row r="13" spans="1:10" ht="18.75" customHeight="1">
      <c r="B13" s="220" t="s">
        <v>120</v>
      </c>
    </row>
    <row r="14" spans="1:10" ht="18.75" customHeight="1">
      <c r="B14" s="220" t="s">
        <v>121</v>
      </c>
    </row>
    <row r="15" spans="1:10" ht="18.75" customHeight="1" thickBot="1">
      <c r="B15" s="220"/>
    </row>
    <row r="16" spans="1:10" ht="52.2" customHeight="1" thickBot="1">
      <c r="A16" s="336" t="s">
        <v>16</v>
      </c>
      <c r="B16" s="355"/>
      <c r="C16" s="355"/>
      <c r="D16" s="355"/>
      <c r="E16" s="355"/>
      <c r="F16" s="356"/>
    </row>
    <row r="17" spans="1:6" s="221" customFormat="1" ht="64.95" customHeight="1">
      <c r="A17" s="339" t="s">
        <v>175</v>
      </c>
      <c r="B17" s="341" t="s">
        <v>246</v>
      </c>
      <c r="C17" s="357" t="s">
        <v>177</v>
      </c>
      <c r="D17" s="207" t="s">
        <v>17</v>
      </c>
      <c r="E17" s="13" t="s">
        <v>18</v>
      </c>
      <c r="F17" s="208" t="s">
        <v>248</v>
      </c>
    </row>
    <row r="18" spans="1:6" s="221" customFormat="1" ht="15" thickBot="1">
      <c r="A18" s="340"/>
      <c r="B18" s="342"/>
      <c r="C18" s="358"/>
      <c r="D18" s="16" t="s">
        <v>7</v>
      </c>
      <c r="E18" s="19" t="s">
        <v>8</v>
      </c>
      <c r="F18" s="15"/>
    </row>
    <row r="19" spans="1:6" ht="18">
      <c r="A19" s="177">
        <v>1</v>
      </c>
      <c r="B19" s="163"/>
      <c r="C19" s="180"/>
      <c r="D19" s="20"/>
      <c r="E19" s="133"/>
      <c r="F19" s="110">
        <f>IF(B19="",0,D19*E19)</f>
        <v>0</v>
      </c>
    </row>
    <row r="20" spans="1:6" ht="18">
      <c r="A20" s="178">
        <v>2</v>
      </c>
      <c r="B20" s="164"/>
      <c r="C20" s="175"/>
      <c r="D20" s="21"/>
      <c r="E20" s="134"/>
      <c r="F20" s="110">
        <f t="shared" ref="F20:F23" si="1">IF(B20="",0,D20*E20)</f>
        <v>0</v>
      </c>
    </row>
    <row r="21" spans="1:6" ht="18">
      <c r="A21" s="178">
        <v>3</v>
      </c>
      <c r="B21" s="164"/>
      <c r="C21" s="175"/>
      <c r="D21" s="21"/>
      <c r="E21" s="134"/>
      <c r="F21" s="110">
        <f t="shared" si="1"/>
        <v>0</v>
      </c>
    </row>
    <row r="22" spans="1:6" ht="18">
      <c r="A22" s="178">
        <v>4</v>
      </c>
      <c r="B22" s="164"/>
      <c r="C22" s="175"/>
      <c r="D22" s="21"/>
      <c r="E22" s="134"/>
      <c r="F22" s="110">
        <f t="shared" si="1"/>
        <v>0</v>
      </c>
    </row>
    <row r="23" spans="1:6" ht="18.600000000000001" thickBot="1">
      <c r="A23" s="178">
        <v>5</v>
      </c>
      <c r="B23" s="164"/>
      <c r="C23" s="175"/>
      <c r="D23" s="21"/>
      <c r="E23" s="134"/>
      <c r="F23" s="110">
        <f t="shared" si="1"/>
        <v>0</v>
      </c>
    </row>
    <row r="24" spans="1:6" ht="18.600000000000001" thickBot="1">
      <c r="A24" s="345" t="s">
        <v>15</v>
      </c>
      <c r="B24" s="346"/>
      <c r="C24" s="346"/>
      <c r="D24" s="22">
        <f>SUM(D19:D23)</f>
        <v>0</v>
      </c>
      <c r="E24" s="24"/>
      <c r="F24" s="25"/>
    </row>
    <row r="25" spans="1:6" ht="21.45" customHeight="1" thickBot="1">
      <c r="A25" s="345" t="s">
        <v>22</v>
      </c>
      <c r="B25" s="346"/>
      <c r="C25" s="346"/>
      <c r="D25" s="346"/>
      <c r="E25" s="354"/>
      <c r="F25" s="112">
        <f>SUM(F19:F24)</f>
        <v>0</v>
      </c>
    </row>
    <row r="26" spans="1:6" ht="15" thickBot="1"/>
    <row r="27" spans="1:6" ht="26.4" thickBot="1">
      <c r="A27" s="347" t="s">
        <v>122</v>
      </c>
      <c r="B27" s="348"/>
      <c r="C27" s="349"/>
      <c r="D27" s="350"/>
      <c r="E27" s="350"/>
      <c r="F27" s="351"/>
    </row>
    <row r="28" spans="1:6" ht="47.4" thickBot="1">
      <c r="A28" s="28" t="s">
        <v>178</v>
      </c>
      <c r="B28" s="29" t="s">
        <v>176</v>
      </c>
      <c r="C28" s="215" t="s">
        <v>177</v>
      </c>
      <c r="D28" s="181" t="s">
        <v>179</v>
      </c>
      <c r="E28" s="30" t="s">
        <v>180</v>
      </c>
      <c r="F28" s="31" t="s">
        <v>38</v>
      </c>
    </row>
    <row r="29" spans="1:6" ht="18">
      <c r="A29" s="217">
        <v>1</v>
      </c>
      <c r="B29" s="159"/>
      <c r="C29" s="159"/>
      <c r="D29" s="182"/>
      <c r="E29" s="87"/>
      <c r="F29" s="216">
        <f>IF(B29="",0,D29*E29)</f>
        <v>0</v>
      </c>
    </row>
    <row r="30" spans="1:6" ht="18">
      <c r="A30" s="178">
        <v>2</v>
      </c>
      <c r="B30" s="160"/>
      <c r="C30" s="160"/>
      <c r="D30" s="183"/>
      <c r="E30" s="27"/>
      <c r="F30" s="185">
        <f t="shared" ref="F30:F38" si="2">IF(B30="",0,D30*E30)</f>
        <v>0</v>
      </c>
    </row>
    <row r="31" spans="1:6" ht="18">
      <c r="A31" s="178">
        <v>3</v>
      </c>
      <c r="B31" s="160"/>
      <c r="C31" s="160"/>
      <c r="D31" s="183"/>
      <c r="E31" s="27"/>
      <c r="F31" s="185">
        <f t="shared" si="2"/>
        <v>0</v>
      </c>
    </row>
    <row r="32" spans="1:6" ht="18">
      <c r="A32" s="178">
        <v>4</v>
      </c>
      <c r="B32" s="160"/>
      <c r="C32" s="160"/>
      <c r="D32" s="183"/>
      <c r="E32" s="27"/>
      <c r="F32" s="185">
        <f t="shared" si="2"/>
        <v>0</v>
      </c>
    </row>
    <row r="33" spans="1:6" ht="18">
      <c r="A33" s="178">
        <v>5</v>
      </c>
      <c r="B33" s="160"/>
      <c r="C33" s="160"/>
      <c r="D33" s="183"/>
      <c r="E33" s="27"/>
      <c r="F33" s="185">
        <f t="shared" si="2"/>
        <v>0</v>
      </c>
    </row>
    <row r="34" spans="1:6" ht="18">
      <c r="A34" s="178">
        <v>6</v>
      </c>
      <c r="B34" s="160"/>
      <c r="C34" s="160"/>
      <c r="D34" s="183"/>
      <c r="E34" s="27"/>
      <c r="F34" s="185">
        <f t="shared" si="2"/>
        <v>0</v>
      </c>
    </row>
    <row r="35" spans="1:6" ht="18">
      <c r="A35" s="178">
        <v>7</v>
      </c>
      <c r="B35" s="160"/>
      <c r="C35" s="160"/>
      <c r="D35" s="183"/>
      <c r="E35" s="27"/>
      <c r="F35" s="185">
        <f t="shared" si="2"/>
        <v>0</v>
      </c>
    </row>
    <row r="36" spans="1:6" ht="18">
      <c r="A36" s="178">
        <v>8</v>
      </c>
      <c r="B36" s="160"/>
      <c r="C36" s="160"/>
      <c r="D36" s="183"/>
      <c r="E36" s="27"/>
      <c r="F36" s="185">
        <f t="shared" si="2"/>
        <v>0</v>
      </c>
    </row>
    <row r="37" spans="1:6" ht="18">
      <c r="A37" s="178">
        <v>9</v>
      </c>
      <c r="B37" s="160"/>
      <c r="C37" s="160"/>
      <c r="D37" s="183"/>
      <c r="E37" s="27"/>
      <c r="F37" s="185">
        <f t="shared" si="2"/>
        <v>0</v>
      </c>
    </row>
    <row r="38" spans="1:6" ht="18.600000000000001" thickBot="1">
      <c r="A38" s="179">
        <v>10</v>
      </c>
      <c r="B38" s="161"/>
      <c r="C38" s="161"/>
      <c r="D38" s="184"/>
      <c r="E38" s="88"/>
      <c r="F38" s="214">
        <f t="shared" si="2"/>
        <v>0</v>
      </c>
    </row>
    <row r="39" spans="1:6" ht="26.4" thickBot="1">
      <c r="A39" s="352" t="s">
        <v>23</v>
      </c>
      <c r="B39" s="353"/>
      <c r="C39" s="353"/>
      <c r="D39" s="353"/>
      <c r="E39" s="353"/>
      <c r="F39" s="213">
        <f>SUM(F29:F38)</f>
        <v>0</v>
      </c>
    </row>
    <row r="40" spans="1:6" ht="17.7" customHeight="1">
      <c r="A40" s="222"/>
      <c r="B40" s="223"/>
      <c r="C40" s="223"/>
      <c r="D40" s="223"/>
      <c r="E40" s="223"/>
      <c r="F40" s="224"/>
    </row>
    <row r="41" spans="1:6">
      <c r="A41" s="1"/>
      <c r="B41" s="225" t="s">
        <v>24</v>
      </c>
      <c r="C41" s="92"/>
      <c r="D41" s="92"/>
      <c r="E41" s="92"/>
      <c r="F41" s="92"/>
    </row>
    <row r="42" spans="1:6">
      <c r="A42" s="1"/>
      <c r="B42" s="225" t="s">
        <v>0</v>
      </c>
      <c r="C42" s="226"/>
      <c r="D42" s="227"/>
      <c r="E42" s="227"/>
      <c r="F42" s="227"/>
    </row>
  </sheetData>
  <sheetProtection algorithmName="SHA-512" hashValue="MefovM3T9vkmyMj4kWNFNYUjL9RYUapi9fQTwp+T1XuZm5e/B32XJflgeZ1C2KS/u2B8FmGw1HMnH8J/g0FuTA==" saltValue="KD5auAZPAxvYVYHZC5RA8w==" spinCount="100000" sheet="1" objects="1" scenarios="1" selectLockedCells="1"/>
  <mergeCells count="14">
    <mergeCell ref="A27:F27"/>
    <mergeCell ref="A39:E39"/>
    <mergeCell ref="A24:C24"/>
    <mergeCell ref="A25:E25"/>
    <mergeCell ref="A16:F16"/>
    <mergeCell ref="A17:A18"/>
    <mergeCell ref="B17:B18"/>
    <mergeCell ref="C17:C18"/>
    <mergeCell ref="A11:I11"/>
    <mergeCell ref="A2:J2"/>
    <mergeCell ref="A3:A4"/>
    <mergeCell ref="B3:B4"/>
    <mergeCell ref="C3:C4"/>
    <mergeCell ref="A10:C10"/>
  </mergeCells>
  <printOptions horizontalCentered="1"/>
  <pageMargins left="0.51181102362204722" right="0.47244094488188981" top="0.43307086614173229" bottom="0.43307086614173229" header="0.23622047244094491" footer="0.27559055118110237"/>
  <pageSetup paperSize="9" scale="51"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7">
    <pageSetUpPr fitToPage="1"/>
  </sheetPr>
  <dimension ref="A1:D29"/>
  <sheetViews>
    <sheetView zoomScaleNormal="100" zoomScaleSheetLayoutView="85" workbookViewId="0">
      <selection activeCell="B3" sqref="B3"/>
    </sheetView>
  </sheetViews>
  <sheetFormatPr defaultColWidth="9.109375" defaultRowHeight="14.4"/>
  <cols>
    <col min="1" max="1" width="10.109375" style="92" customWidth="1"/>
    <col min="2" max="2" width="96" style="92" customWidth="1"/>
    <col min="3" max="3" width="80.88671875" style="92" customWidth="1"/>
    <col min="4" max="4" width="30.44140625" style="92" customWidth="1"/>
    <col min="5" max="16384" width="9.109375" style="92"/>
  </cols>
  <sheetData>
    <row r="1" spans="1:4" ht="26.4" thickBot="1">
      <c r="A1" s="347" t="s">
        <v>123</v>
      </c>
      <c r="B1" s="348"/>
      <c r="C1" s="348"/>
      <c r="D1" s="359"/>
    </row>
    <row r="2" spans="1:4" s="220" customFormat="1" ht="43.8" thickBot="1">
      <c r="A2" s="32" t="s">
        <v>175</v>
      </c>
      <c r="B2" s="247" t="s">
        <v>176</v>
      </c>
      <c r="C2" s="33" t="s">
        <v>177</v>
      </c>
      <c r="D2" s="202" t="s">
        <v>174</v>
      </c>
    </row>
    <row r="3" spans="1:4" s="257" customFormat="1" ht="31.35" customHeight="1">
      <c r="A3" s="241">
        <v>1</v>
      </c>
      <c r="B3" s="153"/>
      <c r="C3" s="153"/>
      <c r="D3" s="194"/>
    </row>
    <row r="4" spans="1:4" s="257" customFormat="1" ht="31.35" customHeight="1">
      <c r="A4" s="242">
        <v>2</v>
      </c>
      <c r="B4" s="162"/>
      <c r="C4" s="155"/>
      <c r="D4" s="195"/>
    </row>
    <row r="5" spans="1:4" s="257" customFormat="1" ht="31.35" customHeight="1">
      <c r="A5" s="243">
        <v>3</v>
      </c>
      <c r="B5" s="162"/>
      <c r="C5" s="155"/>
      <c r="D5" s="195"/>
    </row>
    <row r="6" spans="1:4" s="257" customFormat="1" ht="31.35" customHeight="1">
      <c r="A6" s="242">
        <v>4</v>
      </c>
      <c r="B6" s="155"/>
      <c r="C6" s="155"/>
      <c r="D6" s="195"/>
    </row>
    <row r="7" spans="1:4" s="257" customFormat="1" ht="31.35" customHeight="1" thickBot="1">
      <c r="A7" s="244">
        <v>5</v>
      </c>
      <c r="B7" s="157"/>
      <c r="C7" s="157"/>
      <c r="D7" s="196"/>
    </row>
    <row r="8" spans="1:4" s="257" customFormat="1" ht="37.5" customHeight="1" thickBot="1">
      <c r="A8" s="362" t="s">
        <v>249</v>
      </c>
      <c r="B8" s="363"/>
      <c r="C8" s="363"/>
      <c r="D8" s="186">
        <f>SUM(D3:D7)</f>
        <v>0</v>
      </c>
    </row>
    <row r="10" spans="1:4">
      <c r="A10" s="92" t="s">
        <v>251</v>
      </c>
    </row>
    <row r="11" spans="1:4">
      <c r="A11" s="92" t="s">
        <v>124</v>
      </c>
    </row>
    <row r="12" spans="1:4" ht="15" thickBot="1"/>
    <row r="13" spans="1:4" ht="51.75" customHeight="1" thickBot="1">
      <c r="A13" s="347" t="s">
        <v>250</v>
      </c>
      <c r="B13" s="348"/>
      <c r="C13" s="348"/>
      <c r="D13" s="351"/>
    </row>
    <row r="14" spans="1:4" ht="43.8" thickBot="1">
      <c r="A14" s="32" t="s">
        <v>175</v>
      </c>
      <c r="B14" s="33" t="s">
        <v>176</v>
      </c>
      <c r="C14" s="34" t="s">
        <v>177</v>
      </c>
      <c r="D14" s="202" t="s">
        <v>174</v>
      </c>
    </row>
    <row r="15" spans="1:4" ht="31.35" customHeight="1">
      <c r="A15" s="245">
        <v>1</v>
      </c>
      <c r="B15" s="153"/>
      <c r="C15" s="154"/>
      <c r="D15" s="194"/>
    </row>
    <row r="16" spans="1:4" ht="31.35" customHeight="1">
      <c r="A16" s="246">
        <v>2</v>
      </c>
      <c r="B16" s="155"/>
      <c r="C16" s="156"/>
      <c r="D16" s="195"/>
    </row>
    <row r="17" spans="1:4" ht="31.35" customHeight="1">
      <c r="A17" s="246">
        <v>3</v>
      </c>
      <c r="B17" s="155"/>
      <c r="C17" s="156"/>
      <c r="D17" s="195"/>
    </row>
    <row r="18" spans="1:4" ht="31.35" customHeight="1">
      <c r="A18" s="246">
        <v>4</v>
      </c>
      <c r="B18" s="155"/>
      <c r="C18" s="156"/>
      <c r="D18" s="195"/>
    </row>
    <row r="19" spans="1:4" ht="31.35" customHeight="1" thickBot="1">
      <c r="A19" s="248">
        <v>5</v>
      </c>
      <c r="B19" s="157"/>
      <c r="C19" s="158"/>
      <c r="D19" s="196"/>
    </row>
    <row r="20" spans="1:4" s="257" customFormat="1" ht="37.5" customHeight="1" thickBot="1">
      <c r="A20" s="360" t="s">
        <v>149</v>
      </c>
      <c r="B20" s="361"/>
      <c r="C20" s="361"/>
      <c r="D20" s="186">
        <f>SUM(D15:D19)</f>
        <v>0</v>
      </c>
    </row>
    <row r="21" spans="1:4" ht="15" thickBot="1"/>
    <row r="22" spans="1:4" ht="26.4" thickBot="1">
      <c r="A22" s="347" t="s">
        <v>25</v>
      </c>
      <c r="B22" s="348"/>
      <c r="C22" s="348"/>
      <c r="D22" s="351"/>
    </row>
    <row r="23" spans="1:4" ht="43.8" thickBot="1">
      <c r="A23" s="32" t="s">
        <v>175</v>
      </c>
      <c r="B23" s="33" t="s">
        <v>176</v>
      </c>
      <c r="C23" s="34" t="s">
        <v>177</v>
      </c>
      <c r="D23" s="202" t="s">
        <v>174</v>
      </c>
    </row>
    <row r="24" spans="1:4" ht="18">
      <c r="A24" s="245">
        <v>1</v>
      </c>
      <c r="B24" s="150"/>
      <c r="C24" s="151"/>
      <c r="D24" s="194"/>
    </row>
    <row r="25" spans="1:4" ht="18">
      <c r="A25" s="246">
        <v>2</v>
      </c>
      <c r="B25" s="149"/>
      <c r="C25" s="152"/>
      <c r="D25" s="195"/>
    </row>
    <row r="26" spans="1:4" ht="18">
      <c r="A26" s="246">
        <v>3</v>
      </c>
      <c r="B26" s="149"/>
      <c r="C26" s="152"/>
      <c r="D26" s="195"/>
    </row>
    <row r="27" spans="1:4" ht="18">
      <c r="A27" s="246">
        <v>4</v>
      </c>
      <c r="B27" s="149"/>
      <c r="C27" s="152"/>
      <c r="D27" s="195"/>
    </row>
    <row r="28" spans="1:4" ht="18.600000000000001" thickBot="1">
      <c r="A28" s="248">
        <v>5</v>
      </c>
      <c r="B28" s="249"/>
      <c r="C28" s="250"/>
      <c r="D28" s="196"/>
    </row>
    <row r="29" spans="1:4" s="257" customFormat="1" ht="37.5" customHeight="1" thickBot="1">
      <c r="A29" s="360" t="s">
        <v>28</v>
      </c>
      <c r="B29" s="361"/>
      <c r="C29" s="361"/>
      <c r="D29" s="186">
        <f>SUM(D24:D28)</f>
        <v>0</v>
      </c>
    </row>
  </sheetData>
  <sheetProtection algorithmName="SHA-512" hashValue="33uyu9RgBvuPafB0R19hX/FAtTGT+Lz4mNyxDu9GaxesGnODyXm67HWaZRijUWZk6pDyBsBNTnKKn+mb5y4j2Q==" saltValue="B1GiqaUIghYZPXEaOTcncA==" spinCount="100000" sheet="1" objects="1" scenarios="1" selectLockedCells="1"/>
  <mergeCells count="6">
    <mergeCell ref="A1:D1"/>
    <mergeCell ref="A13:D13"/>
    <mergeCell ref="A22:D22"/>
    <mergeCell ref="A20:C20"/>
    <mergeCell ref="A29:C29"/>
    <mergeCell ref="A8:C8"/>
  </mergeCells>
  <pageMargins left="0.51181102362204722" right="0.47244094488188981" top="0.55118110236220474" bottom="0.55118110236220474" header="0.31496062992125984" footer="0.31496062992125984"/>
  <pageSetup paperSize="9" scale="62"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10">
    <pageSetUpPr fitToPage="1"/>
  </sheetPr>
  <dimension ref="B1:I37"/>
  <sheetViews>
    <sheetView zoomScale="85" zoomScaleNormal="85" workbookViewId="0">
      <selection activeCell="F16" sqref="F16:F22"/>
    </sheetView>
  </sheetViews>
  <sheetFormatPr defaultColWidth="9.109375" defaultRowHeight="14.4"/>
  <cols>
    <col min="1" max="1" width="3.6640625" style="92" customWidth="1"/>
    <col min="2" max="2" width="40.6640625" style="92" customWidth="1"/>
    <col min="3" max="3" width="13.109375" style="92" customWidth="1"/>
    <col min="4" max="4" width="9.109375" style="92"/>
    <col min="5" max="5" width="12.109375" style="92" customWidth="1"/>
    <col min="6" max="6" width="37.88671875" style="92" customWidth="1"/>
    <col min="7" max="7" width="13.88671875" style="92" customWidth="1"/>
    <col min="8" max="8" width="22" style="92" customWidth="1"/>
    <col min="9" max="9" width="22.109375" style="92" customWidth="1"/>
    <col min="10" max="16384" width="9.109375" style="92"/>
  </cols>
  <sheetData>
    <row r="1" spans="2:9" ht="15" thickBot="1"/>
    <row r="2" spans="2:9" ht="33" customHeight="1" thickBot="1">
      <c r="B2" s="364" t="s">
        <v>61</v>
      </c>
      <c r="C2" s="365"/>
      <c r="E2" s="367" t="s">
        <v>252</v>
      </c>
      <c r="F2" s="368"/>
      <c r="G2" s="368"/>
      <c r="H2" s="368"/>
      <c r="I2" s="369"/>
    </row>
    <row r="3" spans="2:9">
      <c r="B3" s="366" t="s">
        <v>62</v>
      </c>
      <c r="C3" s="366"/>
    </row>
    <row r="4" spans="2:9" ht="15" thickBot="1"/>
    <row r="5" spans="2:9">
      <c r="B5" s="77" t="s">
        <v>63</v>
      </c>
      <c r="C5" s="78" t="s">
        <v>60</v>
      </c>
      <c r="E5" s="370" t="s">
        <v>209</v>
      </c>
      <c r="F5" s="370" t="s">
        <v>176</v>
      </c>
      <c r="G5" s="370" t="s">
        <v>210</v>
      </c>
      <c r="H5" s="370" t="s">
        <v>211</v>
      </c>
      <c r="I5" s="370" t="s">
        <v>212</v>
      </c>
    </row>
    <row r="6" spans="2:9">
      <c r="B6" s="79" t="s">
        <v>64</v>
      </c>
      <c r="C6" s="80">
        <v>225</v>
      </c>
      <c r="E6" s="371"/>
      <c r="F6" s="371"/>
      <c r="G6" s="373"/>
      <c r="H6" s="373"/>
      <c r="I6" s="373"/>
    </row>
    <row r="7" spans="2:9">
      <c r="B7" s="79" t="s">
        <v>65</v>
      </c>
      <c r="C7" s="80">
        <v>232</v>
      </c>
      <c r="E7" s="371"/>
      <c r="F7" s="371"/>
      <c r="G7" s="373"/>
      <c r="H7" s="373"/>
      <c r="I7" s="373"/>
    </row>
    <row r="8" spans="2:9" ht="15" thickBot="1">
      <c r="B8" s="79" t="s">
        <v>118</v>
      </c>
      <c r="C8" s="80">
        <v>227</v>
      </c>
      <c r="E8" s="372"/>
      <c r="F8" s="372"/>
      <c r="G8" s="374"/>
      <c r="H8" s="374"/>
      <c r="I8" s="374"/>
    </row>
    <row r="9" spans="2:9">
      <c r="B9" s="79" t="s">
        <v>119</v>
      </c>
      <c r="C9" s="80">
        <v>180</v>
      </c>
      <c r="E9" s="375" t="s">
        <v>213</v>
      </c>
      <c r="F9" s="377" t="s">
        <v>253</v>
      </c>
      <c r="G9" s="379">
        <v>44000</v>
      </c>
      <c r="H9" s="379">
        <v>3666</v>
      </c>
      <c r="I9" s="379">
        <v>1833</v>
      </c>
    </row>
    <row r="10" spans="2:9">
      <c r="B10" s="79" t="s">
        <v>66</v>
      </c>
      <c r="C10" s="80">
        <v>230</v>
      </c>
      <c r="E10" s="376"/>
      <c r="F10" s="378"/>
      <c r="G10" s="380"/>
      <c r="H10" s="380"/>
      <c r="I10" s="380"/>
    </row>
    <row r="11" spans="2:9">
      <c r="B11" s="79" t="s">
        <v>67</v>
      </c>
      <c r="C11" s="80">
        <v>238</v>
      </c>
      <c r="E11" s="376"/>
      <c r="F11" s="378"/>
      <c r="G11" s="380"/>
      <c r="H11" s="380"/>
      <c r="I11" s="380"/>
    </row>
    <row r="12" spans="2:9">
      <c r="B12" s="79" t="s">
        <v>68</v>
      </c>
      <c r="C12" s="80">
        <v>270</v>
      </c>
      <c r="E12" s="376"/>
      <c r="F12" s="378"/>
      <c r="G12" s="380"/>
      <c r="H12" s="380"/>
      <c r="I12" s="380"/>
    </row>
    <row r="13" spans="2:9">
      <c r="B13" s="79" t="s">
        <v>69</v>
      </c>
      <c r="C13" s="80">
        <v>181</v>
      </c>
      <c r="E13" s="376"/>
      <c r="F13" s="378"/>
      <c r="G13" s="380"/>
      <c r="H13" s="380"/>
      <c r="I13" s="380"/>
    </row>
    <row r="14" spans="2:9">
      <c r="B14" s="79" t="s">
        <v>70</v>
      </c>
      <c r="C14" s="80">
        <v>244</v>
      </c>
      <c r="E14" s="376"/>
      <c r="F14" s="378"/>
      <c r="G14" s="380"/>
      <c r="H14" s="380"/>
      <c r="I14" s="380"/>
    </row>
    <row r="15" spans="2:9">
      <c r="B15" s="79" t="s">
        <v>71</v>
      </c>
      <c r="C15" s="80">
        <v>245</v>
      </c>
      <c r="E15" s="376"/>
      <c r="F15" s="378"/>
      <c r="G15" s="380"/>
      <c r="H15" s="380"/>
      <c r="I15" s="380"/>
    </row>
    <row r="16" spans="2:9">
      <c r="B16" s="79" t="s">
        <v>72</v>
      </c>
      <c r="C16" s="80">
        <v>208</v>
      </c>
      <c r="E16" s="376" t="s">
        <v>214</v>
      </c>
      <c r="F16" s="381" t="s">
        <v>215</v>
      </c>
      <c r="G16" s="380">
        <v>35000</v>
      </c>
      <c r="H16" s="380">
        <v>2917</v>
      </c>
      <c r="I16" s="380">
        <v>1458</v>
      </c>
    </row>
    <row r="17" spans="2:9">
      <c r="B17" s="79" t="s">
        <v>73</v>
      </c>
      <c r="C17" s="80">
        <v>222</v>
      </c>
      <c r="E17" s="376"/>
      <c r="F17" s="378"/>
      <c r="G17" s="380"/>
      <c r="H17" s="380"/>
      <c r="I17" s="380"/>
    </row>
    <row r="18" spans="2:9">
      <c r="B18" s="79" t="s">
        <v>74</v>
      </c>
      <c r="C18" s="80">
        <v>254</v>
      </c>
      <c r="E18" s="376"/>
      <c r="F18" s="378"/>
      <c r="G18" s="380"/>
      <c r="H18" s="380"/>
      <c r="I18" s="380"/>
    </row>
    <row r="19" spans="2:9">
      <c r="B19" s="79" t="s">
        <v>75</v>
      </c>
      <c r="C19" s="80">
        <v>230</v>
      </c>
      <c r="E19" s="376"/>
      <c r="F19" s="378"/>
      <c r="G19" s="380"/>
      <c r="H19" s="380"/>
      <c r="I19" s="380"/>
    </row>
    <row r="20" spans="2:9">
      <c r="B20" s="79" t="s">
        <v>76</v>
      </c>
      <c r="C20" s="80">
        <v>211</v>
      </c>
      <c r="E20" s="376"/>
      <c r="F20" s="378"/>
      <c r="G20" s="380"/>
      <c r="H20" s="380"/>
      <c r="I20" s="380"/>
    </row>
    <row r="21" spans="2:9">
      <c r="B21" s="79" t="s">
        <v>77</v>
      </c>
      <c r="C21" s="80">
        <v>183</v>
      </c>
      <c r="E21" s="376"/>
      <c r="F21" s="378"/>
      <c r="G21" s="380"/>
      <c r="H21" s="380"/>
      <c r="I21" s="380"/>
    </row>
    <row r="22" spans="2:9">
      <c r="B22" s="79" t="s">
        <v>78</v>
      </c>
      <c r="C22" s="80">
        <v>237</v>
      </c>
      <c r="E22" s="376"/>
      <c r="F22" s="378"/>
      <c r="G22" s="380"/>
      <c r="H22" s="380"/>
      <c r="I22" s="380"/>
    </row>
    <row r="23" spans="2:9">
      <c r="B23" s="79" t="s">
        <v>79</v>
      </c>
      <c r="C23" s="80">
        <v>205</v>
      </c>
      <c r="E23" s="376" t="s">
        <v>216</v>
      </c>
      <c r="F23" s="381" t="s">
        <v>217</v>
      </c>
      <c r="G23" s="380">
        <v>23000</v>
      </c>
      <c r="H23" s="380">
        <v>1917</v>
      </c>
      <c r="I23" s="380">
        <v>958</v>
      </c>
    </row>
    <row r="24" spans="2:9">
      <c r="B24" s="79" t="s">
        <v>80</v>
      </c>
      <c r="C24" s="80">
        <v>263</v>
      </c>
      <c r="E24" s="376"/>
      <c r="F24" s="381"/>
      <c r="G24" s="380"/>
      <c r="H24" s="380"/>
      <c r="I24" s="380"/>
    </row>
    <row r="25" spans="2:9">
      <c r="B25" s="79" t="s">
        <v>81</v>
      </c>
      <c r="C25" s="80">
        <v>217</v>
      </c>
      <c r="E25" s="376"/>
      <c r="F25" s="381"/>
      <c r="G25" s="380"/>
      <c r="H25" s="380"/>
      <c r="I25" s="380"/>
    </row>
    <row r="26" spans="2:9">
      <c r="B26" s="79" t="s">
        <v>82</v>
      </c>
      <c r="C26" s="80">
        <v>204</v>
      </c>
      <c r="E26" s="376"/>
      <c r="F26" s="381"/>
      <c r="G26" s="380"/>
      <c r="H26" s="380"/>
      <c r="I26" s="380"/>
    </row>
    <row r="27" spans="2:9">
      <c r="B27" s="79" t="s">
        <v>83</v>
      </c>
      <c r="C27" s="80">
        <v>222</v>
      </c>
      <c r="E27" s="376"/>
      <c r="F27" s="381"/>
      <c r="G27" s="380"/>
      <c r="H27" s="380"/>
      <c r="I27" s="380"/>
    </row>
    <row r="28" spans="2:9">
      <c r="B28" s="79" t="s">
        <v>84</v>
      </c>
      <c r="C28" s="80">
        <v>205</v>
      </c>
      <c r="E28" s="376"/>
      <c r="F28" s="381"/>
      <c r="G28" s="380"/>
      <c r="H28" s="380"/>
      <c r="I28" s="380"/>
    </row>
    <row r="29" spans="2:9">
      <c r="B29" s="79" t="s">
        <v>85</v>
      </c>
      <c r="C29" s="80">
        <v>180</v>
      </c>
      <c r="E29" s="376" t="s">
        <v>218</v>
      </c>
      <c r="F29" s="378" t="s">
        <v>219</v>
      </c>
      <c r="G29" s="384">
        <v>19500</v>
      </c>
      <c r="H29" s="384">
        <v>1625</v>
      </c>
      <c r="I29" s="384">
        <v>813</v>
      </c>
    </row>
    <row r="30" spans="2:9">
      <c r="B30" s="79" t="s">
        <v>86</v>
      </c>
      <c r="C30" s="80">
        <v>212</v>
      </c>
      <c r="E30" s="376"/>
      <c r="F30" s="378"/>
      <c r="G30" s="384"/>
      <c r="H30" s="384"/>
      <c r="I30" s="384"/>
    </row>
    <row r="31" spans="2:9">
      <c r="B31" s="79" t="s">
        <v>87</v>
      </c>
      <c r="C31" s="80">
        <v>257</v>
      </c>
      <c r="E31" s="376"/>
      <c r="F31" s="378"/>
      <c r="G31" s="384"/>
      <c r="H31" s="384"/>
      <c r="I31" s="384"/>
    </row>
    <row r="32" spans="2:9" ht="15" thickBot="1">
      <c r="B32" s="81" t="s">
        <v>88</v>
      </c>
      <c r="C32" s="82">
        <v>276</v>
      </c>
      <c r="E32" s="376"/>
      <c r="F32" s="378"/>
      <c r="G32" s="384"/>
      <c r="H32" s="384"/>
      <c r="I32" s="384"/>
    </row>
    <row r="33" spans="2:9" ht="15" thickBot="1">
      <c r="E33" s="376"/>
      <c r="F33" s="378"/>
      <c r="G33" s="384"/>
      <c r="H33" s="384"/>
      <c r="I33" s="384"/>
    </row>
    <row r="34" spans="2:9" ht="15" thickBot="1">
      <c r="B34" s="77" t="s">
        <v>89</v>
      </c>
      <c r="C34" s="78" t="s">
        <v>60</v>
      </c>
      <c r="E34" s="382"/>
      <c r="F34" s="383"/>
      <c r="G34" s="385"/>
      <c r="H34" s="385"/>
      <c r="I34" s="385"/>
    </row>
    <row r="35" spans="2:9">
      <c r="B35" s="79" t="s">
        <v>90</v>
      </c>
      <c r="C35" s="80">
        <v>349</v>
      </c>
    </row>
    <row r="36" spans="2:9">
      <c r="B36" s="79" t="s">
        <v>91</v>
      </c>
      <c r="C36" s="80">
        <v>275</v>
      </c>
      <c r="E36" s="92" t="s">
        <v>220</v>
      </c>
    </row>
    <row r="37" spans="2:9" ht="15" thickBot="1">
      <c r="B37" s="81" t="s">
        <v>162</v>
      </c>
      <c r="C37" s="82">
        <v>225</v>
      </c>
      <c r="E37" s="92" t="s">
        <v>221</v>
      </c>
    </row>
  </sheetData>
  <sheetProtection algorithmName="SHA-512" hashValue="dBziC6NY7GNO3zgV/AzP+Z+33+3N5kl3uIlNm6dddZ9y19VWKMF8A5VZWbQyYi5011T0BUTs0C27PSmnC793xw==" saltValue="zS3iw34aWET/47iyulauzg==" spinCount="100000" sheet="1" objects="1" scenarios="1" selectLockedCells="1"/>
  <mergeCells count="28">
    <mergeCell ref="E29:E34"/>
    <mergeCell ref="F29:F34"/>
    <mergeCell ref="G29:G34"/>
    <mergeCell ref="H29:H34"/>
    <mergeCell ref="I29:I34"/>
    <mergeCell ref="E23:E28"/>
    <mergeCell ref="F23:F28"/>
    <mergeCell ref="G23:G28"/>
    <mergeCell ref="H23:H28"/>
    <mergeCell ref="I23:I28"/>
    <mergeCell ref="E16:E22"/>
    <mergeCell ref="F16:F22"/>
    <mergeCell ref="G16:G22"/>
    <mergeCell ref="H16:H22"/>
    <mergeCell ref="I16:I22"/>
    <mergeCell ref="E9:E15"/>
    <mergeCell ref="F9:F15"/>
    <mergeCell ref="G9:G15"/>
    <mergeCell ref="H9:H15"/>
    <mergeCell ref="I9:I15"/>
    <mergeCell ref="B2:C2"/>
    <mergeCell ref="B3:C3"/>
    <mergeCell ref="E2:I2"/>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4" orientation="landscape" r:id="rId1"/>
  <headerFooter>
    <oddFooter>&amp;RΑΝΩΤΑΤΑ ΟΡΙΑ ΔΑΠΑΝΩΝ / MAXIMUM LIMITS FOR COSTS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11"/>
  <dimension ref="A1:D51"/>
  <sheetViews>
    <sheetView workbookViewId="0">
      <selection activeCell="A27" sqref="A27"/>
    </sheetView>
  </sheetViews>
  <sheetFormatPr defaultColWidth="9.109375" defaultRowHeight="14.4"/>
  <cols>
    <col min="1" max="1" width="38.33203125" style="117" customWidth="1"/>
    <col min="2" max="7" width="9.109375" style="117"/>
    <col min="8" max="8" width="13.6640625" style="117" customWidth="1"/>
    <col min="9" max="16384" width="9.109375" style="117"/>
  </cols>
  <sheetData>
    <row r="1" spans="1:4" ht="15" thickBot="1">
      <c r="A1" s="128" t="s">
        <v>112</v>
      </c>
    </row>
    <row r="2" spans="1:4">
      <c r="A2" s="129" t="s">
        <v>113</v>
      </c>
    </row>
    <row r="3" spans="1:4">
      <c r="A3" s="94" t="s">
        <v>144</v>
      </c>
    </row>
    <row r="4" spans="1:4" ht="15" thickBot="1">
      <c r="A4" s="130" t="s">
        <v>145</v>
      </c>
    </row>
    <row r="6" spans="1:4">
      <c r="C6" s="118"/>
      <c r="D6" s="119"/>
    </row>
    <row r="8" spans="1:4" ht="15" thickBot="1"/>
    <row r="9" spans="1:4" ht="15" thickBot="1">
      <c r="A9" s="128" t="s">
        <v>106</v>
      </c>
    </row>
    <row r="10" spans="1:4">
      <c r="A10" s="129" t="s">
        <v>150</v>
      </c>
    </row>
    <row r="11" spans="1:4">
      <c r="A11" s="94" t="s">
        <v>153</v>
      </c>
    </row>
    <row r="12" spans="1:4" ht="15" thickBot="1">
      <c r="A12" s="130" t="s">
        <v>151</v>
      </c>
    </row>
    <row r="14" spans="1:4" ht="15" thickBot="1"/>
    <row r="15" spans="1:4" ht="15" thickBot="1">
      <c r="A15" s="126" t="s">
        <v>106</v>
      </c>
      <c r="B15" s="127" t="s">
        <v>105</v>
      </c>
    </row>
    <row r="16" spans="1:4">
      <c r="A16" s="124" t="s">
        <v>107</v>
      </c>
      <c r="B16" s="125">
        <v>7.5</v>
      </c>
    </row>
    <row r="17" spans="1:2">
      <c r="A17" s="120" t="s">
        <v>108</v>
      </c>
      <c r="B17" s="121">
        <f>+(B16+B18)/2</f>
        <v>5.75</v>
      </c>
    </row>
    <row r="18" spans="1:2" ht="15" thickBot="1">
      <c r="A18" s="122" t="s">
        <v>109</v>
      </c>
      <c r="B18" s="123">
        <v>4</v>
      </c>
    </row>
    <row r="22" spans="1:2">
      <c r="A22" s="174" t="s">
        <v>160</v>
      </c>
    </row>
    <row r="23" spans="1:2">
      <c r="A23" s="173" t="s">
        <v>193</v>
      </c>
    </row>
    <row r="24" spans="1:2">
      <c r="A24" s="173" t="s">
        <v>194</v>
      </c>
    </row>
    <row r="25" spans="1:2">
      <c r="A25" s="173" t="s">
        <v>296</v>
      </c>
    </row>
    <row r="26" spans="1:2">
      <c r="A26" s="173" t="s">
        <v>297</v>
      </c>
    </row>
    <row r="27" spans="1:2">
      <c r="A27" s="173" t="s">
        <v>146</v>
      </c>
    </row>
    <row r="28" spans="1:2">
      <c r="A28" s="173" t="s">
        <v>147</v>
      </c>
    </row>
    <row r="33" spans="1:1">
      <c r="A33" s="174" t="s">
        <v>161</v>
      </c>
    </row>
    <row r="34" spans="1:1">
      <c r="A34" s="172" t="s">
        <v>154</v>
      </c>
    </row>
    <row r="35" spans="1:1">
      <c r="A35" s="172" t="s">
        <v>155</v>
      </c>
    </row>
    <row r="36" spans="1:1">
      <c r="A36" s="172" t="s">
        <v>156</v>
      </c>
    </row>
    <row r="37" spans="1:1">
      <c r="A37" s="172" t="s">
        <v>157</v>
      </c>
    </row>
    <row r="38" spans="1:1">
      <c r="A38" s="172" t="s">
        <v>122</v>
      </c>
    </row>
    <row r="39" spans="1:1">
      <c r="A39" s="172" t="s">
        <v>158</v>
      </c>
    </row>
    <row r="40" spans="1:1">
      <c r="A40" s="172" t="s">
        <v>159</v>
      </c>
    </row>
    <row r="41" spans="1:1">
      <c r="A41" s="172"/>
    </row>
    <row r="42" spans="1:1">
      <c r="A42" s="173"/>
    </row>
    <row r="44" spans="1:1">
      <c r="A44" s="174" t="s">
        <v>163</v>
      </c>
    </row>
    <row r="45" spans="1:1">
      <c r="A45" s="172" t="s">
        <v>164</v>
      </c>
    </row>
    <row r="46" spans="1:1">
      <c r="A46" s="172" t="s">
        <v>165</v>
      </c>
    </row>
    <row r="47" spans="1:1">
      <c r="A47" s="172" t="s">
        <v>166</v>
      </c>
    </row>
    <row r="48" spans="1:1">
      <c r="A48" s="172" t="s">
        <v>167</v>
      </c>
    </row>
    <row r="49" spans="1:1">
      <c r="A49" s="172" t="s">
        <v>168</v>
      </c>
    </row>
    <row r="50" spans="1:1">
      <c r="A50" s="172" t="s">
        <v>169</v>
      </c>
    </row>
    <row r="51" spans="1:1">
      <c r="A51" s="172" t="s">
        <v>170</v>
      </c>
    </row>
  </sheetData>
  <sheetProtection algorithmName="SHA-512" hashValue="eGYR4uMYZ83hFmQIVdlDwv7KDaDWIOpxG1aiaEPHqm5xqmQDuDStJ8yvkBTtgynyHsnhvecUBG4QvuviymtkqA==" saltValue="ElEXUtrbOkWssGy4w15Ecg==" spinCount="100000" sheet="1" objects="1" scenarios="1" select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6</vt:i4>
      </vt:variant>
    </vt:vector>
  </HeadingPairs>
  <TitlesOfParts>
    <vt:vector size="13" baseType="lpstr">
      <vt:lpstr>Οδηγίες Συμπλήρωσης</vt:lpstr>
      <vt:lpstr>Προϋπολογισμός</vt:lpstr>
      <vt:lpstr>Προσωπικό-Ταξίδια</vt:lpstr>
      <vt:lpstr>Αποσβέσεις-Εξοπλισμος-Αναλώσιμα</vt:lpstr>
      <vt:lpstr>Υπεργολ.-Λοιπές Αμ.-Ανακατασκ.</vt:lpstr>
      <vt:lpstr>Όρια</vt:lpstr>
      <vt:lpstr>DATA</vt:lpstr>
      <vt:lpstr>'Αποσβέσεις-Εξοπλισμος-Αναλώσιμα'!Print_Area</vt:lpstr>
      <vt:lpstr>'Οδηγίες Συμπλήρωσης'!Print_Area</vt:lpstr>
      <vt:lpstr>'Προσωπικό-Ταξίδια'!Print_Area</vt:lpstr>
      <vt:lpstr>Προϋπολογισμός!Print_Area</vt:lpstr>
      <vt:lpstr>'Υπεργολ.-Λοιπές Αμ.-Ανακατασκ.'!Print_Area</vt:lpstr>
      <vt:lpstr>Φορέαςεταίροι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2020-11-26T22:09:34Z</cp:lastPrinted>
  <dcterms:created xsi:type="dcterms:W3CDTF">2014-01-17T11:51:55Z</dcterms:created>
  <dcterms:modified xsi:type="dcterms:W3CDTF">2020-12-08T20:18:00Z</dcterms:modified>
</cp:coreProperties>
</file>