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10.0.0.15\data\accounts\ΛΟΓΙΣΤΗΡΙΟ\EEA GRANTS 2\FFR\"/>
    </mc:Choice>
  </mc:AlternateContent>
  <xr:revisionPtr revIDLastSave="0" documentId="8_{40D5490B-ADA1-4103-801D-4CDA7B337C11}" xr6:coauthVersionLast="46" xr6:coauthVersionMax="46" xr10:uidLastSave="{00000000-0000-0000-0000-000000000000}"/>
  <bookViews>
    <workbookView xWindow="-108" yWindow="-108" windowWidth="23256" windowHeight="12576" tabRatio="888" xr2:uid="{00000000-000D-0000-FFFF-FFFF00000000}"/>
  </bookViews>
  <sheets>
    <sheet name="Στοιχεία Έργου" sheetId="2" r:id="rId1"/>
    <sheet name="Δαπάνες περιόδου" sheetId="1" r:id="rId2"/>
    <sheet name="Στοιχεία Προϋπολογισμού" sheetId="6" r:id="rId3"/>
    <sheet name="Σύνολα δαπανών περιόδου" sheetId="13" r:id="rId4"/>
    <sheet name="Στοιχεία Πληρωμών" sheetId="11" r:id="rId5"/>
    <sheet name="DATA" sheetId="4" state="hidden" r:id="rId6"/>
  </sheets>
  <definedNames>
    <definedName name="_xlnm.Print_Area" localSheetId="1">'Δαπάνες περιόδου'!$A$1:$N$59</definedName>
    <definedName name="_xlnm.Print_Area" localSheetId="0">'Στοιχεία Έργου'!$B$2:$H$76</definedName>
    <definedName name="_xlnm.Print_Area" localSheetId="4">'Στοιχεία Πληρωμών'!$A$1:$E$19</definedName>
    <definedName name="_xlnm.Print_Area" localSheetId="2">'Στοιχεία Προϋπολογισμού'!$A$1:$E$30</definedName>
    <definedName name="_xlnm.Print_Area" localSheetId="3">'Σύνολα δαπανών περιόδου'!$B$2:$F$16</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J9" i="1"/>
  <c r="F21" i="2"/>
  <c r="C23" i="1"/>
  <c r="J23" i="1" s="1"/>
  <c r="K23" i="1" s="1"/>
  <c r="M23" i="1" s="1"/>
  <c r="C24" i="1"/>
  <c r="J24" i="1" s="1"/>
  <c r="K24" i="1" s="1"/>
  <c r="M24" i="1" s="1"/>
  <c r="C25" i="1"/>
  <c r="J25" i="1" s="1"/>
  <c r="K25" i="1" s="1"/>
  <c r="M25" i="1" s="1"/>
  <c r="C26" i="1"/>
  <c r="J26" i="1" s="1"/>
  <c r="K26" i="1" s="1"/>
  <c r="M26" i="1" s="1"/>
  <c r="C27" i="1"/>
  <c r="J27" i="1" s="1"/>
  <c r="K27" i="1" s="1"/>
  <c r="M27" i="1" s="1"/>
  <c r="C28" i="1"/>
  <c r="J28" i="1" s="1"/>
  <c r="K28" i="1" s="1"/>
  <c r="M28" i="1" s="1"/>
  <c r="C29" i="1"/>
  <c r="J29" i="1" s="1"/>
  <c r="K29" i="1" s="1"/>
  <c r="M29" i="1" s="1"/>
  <c r="C30" i="1"/>
  <c r="J30" i="1" s="1"/>
  <c r="K30" i="1" s="1"/>
  <c r="M30" i="1" s="1"/>
  <c r="C31" i="1"/>
  <c r="J31" i="1" s="1"/>
  <c r="K31" i="1" s="1"/>
  <c r="M31" i="1" s="1"/>
  <c r="C32" i="1"/>
  <c r="J32" i="1" s="1"/>
  <c r="K32" i="1" s="1"/>
  <c r="M32" i="1" s="1"/>
  <c r="C33" i="1"/>
  <c r="J33" i="1" s="1"/>
  <c r="K33" i="1" s="1"/>
  <c r="M33" i="1" s="1"/>
  <c r="C34" i="1"/>
  <c r="J34" i="1" s="1"/>
  <c r="K34" i="1" s="1"/>
  <c r="M34" i="1" s="1"/>
  <c r="C35" i="1"/>
  <c r="J35" i="1" s="1"/>
  <c r="K35" i="1" s="1"/>
  <c r="M35" i="1" s="1"/>
  <c r="C36" i="1"/>
  <c r="J36" i="1" s="1"/>
  <c r="K36" i="1" s="1"/>
  <c r="M36" i="1" s="1"/>
  <c r="C37" i="1"/>
  <c r="J37" i="1" s="1"/>
  <c r="K37" i="1" s="1"/>
  <c r="M37" i="1" s="1"/>
  <c r="C38" i="1"/>
  <c r="J38" i="1" s="1"/>
  <c r="K38" i="1" s="1"/>
  <c r="M38" i="1" s="1"/>
  <c r="C39" i="1"/>
  <c r="J39" i="1" s="1"/>
  <c r="K39" i="1" s="1"/>
  <c r="M39" i="1" s="1"/>
  <c r="C40" i="1"/>
  <c r="J40" i="1" s="1"/>
  <c r="K40" i="1" s="1"/>
  <c r="M40" i="1" s="1"/>
  <c r="C41" i="1"/>
  <c r="J41" i="1" s="1"/>
  <c r="K41" i="1" s="1"/>
  <c r="M41" i="1" s="1"/>
  <c r="D5" i="13"/>
  <c r="C19" i="1"/>
  <c r="C20" i="1"/>
  <c r="C21" i="1"/>
  <c r="J21" i="1" s="1"/>
  <c r="K21" i="1" s="1"/>
  <c r="M21" i="1" s="1"/>
  <c r="C22" i="1"/>
  <c r="J22" i="1" s="1"/>
  <c r="K22" i="1" s="1"/>
  <c r="M22" i="1" s="1"/>
  <c r="C13" i="1"/>
  <c r="C14" i="1"/>
  <c r="C15" i="1"/>
  <c r="C16" i="1"/>
  <c r="C17" i="1"/>
  <c r="C18" i="1"/>
  <c r="C12" i="1"/>
  <c r="C5" i="1" l="1"/>
  <c r="F23" i="2" l="1"/>
  <c r="J20" i="1" l="1"/>
  <c r="K20" i="1" s="1"/>
  <c r="M20" i="1" s="1"/>
  <c r="J19" i="1"/>
  <c r="K19" i="1" s="1"/>
  <c r="M19" i="1" s="1"/>
  <c r="J18" i="1"/>
  <c r="K18" i="1" s="1"/>
  <c r="J13" i="1"/>
  <c r="J17" i="1"/>
  <c r="K17" i="1" s="1"/>
  <c r="J14" i="1"/>
  <c r="K14" i="1" s="1"/>
  <c r="J15" i="1"/>
  <c r="K15" i="1" s="1"/>
  <c r="J16" i="1"/>
  <c r="K16" i="1" s="1"/>
  <c r="C13" i="6"/>
  <c r="E17" i="11"/>
  <c r="D13" i="13"/>
  <c r="F13" i="13" s="1"/>
  <c r="D10" i="13"/>
  <c r="DM5" i="13"/>
  <c r="DJ5" i="13"/>
  <c r="DG5" i="13"/>
  <c r="DD5" i="13"/>
  <c r="DA5" i="13"/>
  <c r="CX5" i="13"/>
  <c r="CU5" i="13"/>
  <c r="CO5" i="13"/>
  <c r="K13" i="1" l="1"/>
  <c r="E13" i="6"/>
  <c r="D14" i="13"/>
  <c r="D6" i="13"/>
  <c r="F6" i="13" s="1"/>
  <c r="F5" i="13"/>
  <c r="D7" i="13" l="1"/>
  <c r="F14" i="13"/>
  <c r="D8" i="13" l="1"/>
  <c r="F7" i="13"/>
  <c r="F8" i="13" l="1"/>
  <c r="D9" i="13"/>
  <c r="F9" i="13" l="1"/>
  <c r="D11" i="13" l="1"/>
  <c r="F11" i="13" s="1"/>
  <c r="F10" i="13"/>
  <c r="D12" i="13" l="1"/>
  <c r="D15" i="13" s="1"/>
  <c r="F12" i="13"/>
  <c r="F15" i="13" s="1"/>
  <c r="E8" i="13" l="1"/>
  <c r="E9" i="13"/>
  <c r="E6" i="13"/>
  <c r="E11" i="13"/>
  <c r="E10" i="13"/>
  <c r="E5" i="13"/>
  <c r="E14" i="13"/>
  <c r="E13" i="13"/>
  <c r="E7" i="13"/>
  <c r="E12" i="6"/>
  <c r="E10" i="6"/>
  <c r="E9" i="6"/>
  <c r="E8" i="6"/>
  <c r="E7" i="6"/>
  <c r="E6" i="6"/>
  <c r="E5" i="6"/>
  <c r="E4" i="6"/>
  <c r="D5" i="1"/>
  <c r="E15" i="13" l="1"/>
  <c r="C11" i="6"/>
  <c r="C14" i="6" s="1"/>
  <c r="E11" i="6" l="1"/>
  <c r="E14" i="6" s="1"/>
  <c r="D13" i="6" l="1"/>
  <c r="F19" i="2"/>
  <c r="D5" i="6"/>
  <c r="D7" i="6"/>
  <c r="D9" i="6"/>
  <c r="D6" i="6"/>
  <c r="D8" i="6"/>
  <c r="D12" i="6"/>
  <c r="D4" i="6"/>
  <c r="D10" i="6"/>
  <c r="D14" i="6" l="1"/>
  <c r="I49" i="1" l="1"/>
  <c r="K49" i="1"/>
  <c r="J49" i="1"/>
  <c r="H46" i="1"/>
  <c r="D18" i="2"/>
  <c r="D19" i="2" s="1"/>
  <c r="D27" i="2" s="1"/>
  <c r="D29" i="2" l="1"/>
  <c r="D41" i="2" s="1"/>
  <c r="D33" i="2"/>
  <c r="J12" i="1"/>
  <c r="K12" i="1" s="1"/>
  <c r="M12" i="1" s="1"/>
  <c r="M18" i="1"/>
  <c r="B5" i="11" l="1"/>
  <c r="I42" i="1"/>
  <c r="C3" i="1"/>
  <c r="C4" i="1"/>
  <c r="H44" i="1" l="1"/>
  <c r="M15" i="1"/>
  <c r="M16" i="1"/>
  <c r="M14" i="1"/>
  <c r="M17" i="1"/>
  <c r="I46" i="1" l="1"/>
  <c r="I48" i="1" s="1"/>
  <c r="J42" i="1"/>
  <c r="J46" i="1" l="1"/>
  <c r="K46" i="1" s="1"/>
  <c r="K42" i="1"/>
  <c r="M13" i="1"/>
  <c r="K48" i="1" l="1"/>
  <c r="J48" i="1"/>
  <c r="D39" i="2" s="1"/>
  <c r="D43" i="2" l="1"/>
  <c r="B45" i="2"/>
  <c r="D49" i="2" s="1"/>
</calcChain>
</file>

<file path=xl/sharedStrings.xml><?xml version="1.0" encoding="utf-8"?>
<sst xmlns="http://schemas.openxmlformats.org/spreadsheetml/2006/main" count="214" uniqueCount="149">
  <si>
    <t>α/α</t>
  </si>
  <si>
    <t>Κατηγορία
δαπάνης</t>
  </si>
  <si>
    <t>Κωδικός</t>
  </si>
  <si>
    <t>(Όνομα, Επώνυμο)</t>
  </si>
  <si>
    <t>(Υπογραφή)</t>
  </si>
  <si>
    <t>ΚΑΤΗΓΟΡΙΕΣ ΔΑΠΑΝΩΝ</t>
  </si>
  <si>
    <t>01</t>
  </si>
  <si>
    <t>02</t>
  </si>
  <si>
    <t>03</t>
  </si>
  <si>
    <t>04</t>
  </si>
  <si>
    <t>05</t>
  </si>
  <si>
    <t>6. Υπεργολαβίες / Subcontracting</t>
  </si>
  <si>
    <t>06</t>
  </si>
  <si>
    <t>07</t>
  </si>
  <si>
    <t>08</t>
  </si>
  <si>
    <t>Περιγραφή</t>
  </si>
  <si>
    <t>Παραστατικό</t>
  </si>
  <si>
    <t>Φορέας υλοποίησης:</t>
  </si>
  <si>
    <t>Περίοδος υλοποίησης (επό-έως):</t>
  </si>
  <si>
    <t>Αριθμός Σύμβασης:</t>
  </si>
  <si>
    <t>Ημ/νία 
Παραστατικού</t>
  </si>
  <si>
    <t>Ημερομηνία
πληρωμής</t>
  </si>
  <si>
    <t>Ποσό</t>
  </si>
  <si>
    <t>Σύνολα</t>
  </si>
  <si>
    <r>
      <t xml:space="preserve">Τρόπος πληρωμής
</t>
    </r>
    <r>
      <rPr>
        <sz val="8"/>
        <rFont val="Calibri"/>
        <family val="2"/>
        <charset val="161"/>
        <scheme val="minor"/>
      </rPr>
      <t>(Τραπεζική επιταγή - κατάθεση - Ταμειακή απόδειξη είσπραξης - πληρωμής)</t>
    </r>
  </si>
  <si>
    <t>Φορέας υλοποίησης</t>
  </si>
  <si>
    <t>Παρατηρήσεις
(Φορέας, Εταίρος ή οποιαδήποτε άλλη σχετική πληροφορία που αφορα την δαπάνη)</t>
  </si>
  <si>
    <t>Φορέας υλοποίησης
Project Promoter</t>
  </si>
  <si>
    <t>Τίτλος έργου
Project title</t>
  </si>
  <si>
    <t>Αρ.Σύμβασης / Contract No.</t>
  </si>
  <si>
    <t>Από / From</t>
  </si>
  <si>
    <t>Έως/to</t>
  </si>
  <si>
    <t>Ποσό επιχορήγησης EEA Grants /  EEA Grants amount</t>
  </si>
  <si>
    <t>Ποσό συγχρηματοδότησης Φορέα Υλοποίησης / 
Project Promoter co-funding</t>
  </si>
  <si>
    <t>Εισφορά σε χρήμα
Financial Contribution</t>
  </si>
  <si>
    <t>Εισφορα σε είδος
in-kind contribution</t>
  </si>
  <si>
    <t>ΟΙΚΟΝΟΜΙΚΑ ΣΤΟΙΧΕΙΑ ΒΑΣΕΙ ΠΡΟΫΠΟΛΟΓΙΣΜΟΥ / FINANCIAL DATA BASED ON BUDGET</t>
  </si>
  <si>
    <t>Υπεύθυνη δήλωση Νομίμου εκπροσώπου / Solemn statement of Legal representative</t>
  </si>
  <si>
    <t>Αναφορά στους τυχόν τρόπους ή πηγές χρηματοδότησης και σημειώσεις / Reference to funding sources and notes</t>
  </si>
  <si>
    <r>
      <t>Legal Representative</t>
    </r>
    <r>
      <rPr>
        <sz val="10"/>
        <color theme="1"/>
        <rFont val="Calibri"/>
        <family val="2"/>
        <charset val="161"/>
        <scheme val="minor"/>
      </rPr>
      <t xml:space="preserve"> (Full name)</t>
    </r>
  </si>
  <si>
    <t>( Υπογραφή - Σφραγίδα  /  Signature - Stamp )</t>
  </si>
  <si>
    <t>Ημερομηνία:</t>
  </si>
  <si>
    <t>Τόπος:</t>
  </si>
  <si>
    <t>Ποσοστό επιχορήγησης / Grant rate (%)</t>
  </si>
  <si>
    <t>Ποσοστό υπολογισμού έμμεσων δαπανών / Indirect cost rate</t>
  </si>
  <si>
    <t>Ποσό προκαταβολής / Advance payment</t>
  </si>
  <si>
    <t>ΟΙΚΟΝΟΜΙΚΑ ΣΤΟΙΧΕΙΑ ΠΕΡΙΟΔΟΥ ΑΝΑΦΟΡΑΣ / ECONOMIC DATA OF THE REPORTING PERIOD</t>
  </si>
  <si>
    <t>Ποσό συγχρηματοδότησης / co-funding</t>
  </si>
  <si>
    <t>Προϋπολογισμός / Budget</t>
  </si>
  <si>
    <r>
      <t>The Accountant</t>
    </r>
    <r>
      <rPr>
        <sz val="10"/>
        <color theme="1"/>
        <rFont val="Calibri"/>
        <family val="2"/>
        <charset val="161"/>
        <scheme val="minor"/>
      </rPr>
      <t xml:space="preserve"> (Full name)</t>
    </r>
  </si>
  <si>
    <t xml:space="preserve">1. Κόστος Προσωπικού / Cost of personnel </t>
  </si>
  <si>
    <t>2. Ταξίδια / Travel and subsistence allowances</t>
  </si>
  <si>
    <t xml:space="preserve">3. Αξία απόσβεσης / Depreciation value </t>
  </si>
  <si>
    <t>4. Κόστος αγοράς εξοπλισμού / Equipment cost</t>
  </si>
  <si>
    <t>5. Αναλώσιμα &amp; λοιπές προμήθειες / Consumables &amp; supplies</t>
  </si>
  <si>
    <t>7. Λοιπές Άμεσες Δαπάνες / Other Direct Costs</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</si>
  <si>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</si>
  <si>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</si>
  <si>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</si>
  <si>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</si>
  <si>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</si>
  <si>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</si>
  <si>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</si>
  <si>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</si>
  <si>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 xml:space="preserve">Αιτούμενο ποσό επιχορήγησης βάσει της σύμβασης </t>
  </si>
  <si>
    <t>Ποσό συγχρηματο-δότησης</t>
  </si>
  <si>
    <t>ΕΜΜΕΣΕΣ ΔΑΠΑΝΕΣ ΠΕΡΙΟΔΟΥ (ΥΠΟΛΟΓΙΖΟΝΤΑΙ ΕΠΙ ΤΟΥ ΚΟΣΤΟΥΣ ΤΟΥ ΠΡΟΣΩΠΙΚΟΥ</t>
  </si>
  <si>
    <t>ΣΥΝΟΛΑ ΠΕΡΙΟΔΟΥ ΧΩΡΙΣ ΕΜΜΕΣΕΣ ΔΑΠΑΝΕΣ</t>
  </si>
  <si>
    <t>ΚΟΣΤΟΣ ΠΡΟΣΩΠΙΚΟΥ ΠΕΡΙΟΔΟΥ</t>
  </si>
  <si>
    <t>ΠΟΣΟΣΤΟ ΕΜΜΕΣΩΝ ΔΑΠΑΝΩΝ</t>
  </si>
  <si>
    <t>Περίοδος αναφοράς /
Reporting period</t>
  </si>
  <si>
    <t>ΠΡΟΫΠΟΛΟΓΙΣΜΟΣ ΦΟΡΕΑ ΥΛΟΠΟΙΗΣΗΣ
PROJECT PROMOTERS' BUDGET</t>
  </si>
  <si>
    <t>Κατηγορία κόστους</t>
  </si>
  <si>
    <t>Κόστος ανά κατηγορία
Cost per category</t>
  </si>
  <si>
    <t>% επί του συνόλου
% of the total</t>
  </si>
  <si>
    <t>Επιχορήγηση
Maximum amount
of funding</t>
  </si>
  <si>
    <t>Φορέας ή Εταίρος
Project Promoter or Partner</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</si>
  <si>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</si>
  <si>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</si>
  <si>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</si>
  <si>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</si>
  <si>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Αναλώσιμα &amp; λοιπές προμήθειες / Consumables &amp; supplies</t>
  </si>
  <si>
    <t>Υπεργολαβίες / Subcontracting</t>
  </si>
  <si>
    <t>Λοιπές Άμεσες Δαπάνες / Other Direct Costs</t>
  </si>
  <si>
    <t>Σύνολο Άμεσων Επιλέξιμων Δαπανών / Total direct eligible costs</t>
  </si>
  <si>
    <t>Κόστος ανακατασκευής ή ανακαίνισης ακινήτου / Cost of reconstruction or renovation of property</t>
  </si>
  <si>
    <t>Έμμεσες Δαπάνες / Indirect Costs</t>
  </si>
  <si>
    <t>ΣΥΝΟΛΟ ΠΡΟΫΠΟΛΟΓΙΣΜΟΥ / TOTAL BUDGET</t>
  </si>
  <si>
    <t>Νόμιμος Εκπρόσωπος</t>
  </si>
  <si>
    <t>ΔΑΠΑΝΕΣ ΠΕΡΙΟΔΟΥ ΦΟΡΕΑ ΥΛΟΠΟΙΗΣΗΣ
PROJECT PROMOTERS' INCURRED EXPENDITURE FOR THE PERIOD</t>
  </si>
  <si>
    <t>Προϋπολογισμός</t>
  </si>
  <si>
    <t>Δαπάνες περιόδου</t>
  </si>
  <si>
    <t>8. Κόστος ανακατ. ή ανακαίνισης  / Rreconstruction cost</t>
  </si>
  <si>
    <t>Προκαταβολή</t>
  </si>
  <si>
    <t>Δικαιολογητικά που πρέπει να υποβληθούν</t>
  </si>
  <si>
    <t>ΔΙΚΑΙΟΛΟΓΗΤΙΚΑ</t>
  </si>
  <si>
    <t>Παρατηρήσεις Διαχειριστή</t>
  </si>
  <si>
    <t>___ Τιμολόγια εισιτηρίων
___ Κάρτες επιβίβασης
___ Κόστος διαμονής
___ Αποδείξεις διοδίων, διατροφής, μετακινήσεων
___ εξοφλήσεις</t>
  </si>
  <si>
    <t>___ Τιμολόγιο αγοράς
___ Εξόφληση
___ Επιπλέον προσφορές εάν απαιτείται.</t>
  </si>
  <si>
    <t>___ Τιμολόγιο αγοράς
___ Εξόφληση
___ Σύμβαση
___ Επιπλέον προσφορές εάν απαιτείται.</t>
  </si>
  <si>
    <t>___ Μητρώο παγίων
___ Βιβλία οργανισμού όπου εμφανίζονται οι εγγραφές των αποσβέσεων</t>
  </si>
  <si>
    <t>___ Τιμολόγιο αγοράς
___ Εξόφληση
___ Μητρώο παγίων</t>
  </si>
  <si>
    <t>___ Τιμολόγιο αγοράς
___ Εξόφληση
___ Σύμβαση
___ Παραδοτέο
___ Επιπλέον προσφορές εάν απαιτείται.</t>
  </si>
  <si>
    <r>
      <t xml:space="preserve">Συνολικό κόστος
</t>
    </r>
    <r>
      <rPr>
        <sz val="10"/>
        <rFont val="Calibri"/>
        <family val="2"/>
        <charset val="161"/>
        <scheme val="minor"/>
      </rPr>
      <t>(αξία σε ευρώ)</t>
    </r>
  </si>
  <si>
    <r>
      <t>Νόμιμος Εκπρόσωπος</t>
    </r>
    <r>
      <rPr>
        <sz val="10"/>
        <color theme="1"/>
        <rFont val="Calibri"/>
        <family val="2"/>
        <charset val="161"/>
        <scheme val="minor"/>
      </rPr>
      <t xml:space="preserve"> (Ονοματεπώνυμο)</t>
    </r>
  </si>
  <si>
    <r>
      <t>Λογιστής</t>
    </r>
    <r>
      <rPr>
        <sz val="10"/>
        <color theme="1"/>
        <rFont val="Calibri"/>
        <family val="2"/>
        <charset val="161"/>
        <scheme val="minor"/>
      </rPr>
      <t xml:space="preserve"> (Ονοματεπώνυμο)</t>
    </r>
  </si>
  <si>
    <t>← ΣΥΜΠΛΗΡΩΣΤΕ ΤΗΝ ΕΠΩΝΥΜΙΑ ΣΑΣ</t>
  </si>
  <si>
    <t>← ΣΥΜΠΛΗΡΩΣΤΕ ΤΟΝ ΤΙΤΛΟ ΤΟΥ ΕΡΓΟΥ ΣΑΣ</t>
  </si>
  <si>
    <t>← ΣΥΜΠΛΗΡΩΣΤΕ ΤΟΝ ΑΡΙΘΜΟ ΤΗΣ ΣΥΜΒΑΣΗΣ ΣΑΣ</t>
  </si>
  <si>
    <t>← ΣΥΜΠΛΗΡΩΣΤΕ ΤΙΣ ΗΜΕΡΟΜΗΝΙΕΣ ΤΗΣ ΠΕΡΙΟΔΟΥ ΑΝΑΦΟΡΑΣ</t>
  </si>
  <si>
    <t>← ΣΥΜΠΛΗΡΩΣΤΕ ΤΙΣ ΗΜΕΡΟΜΗΝΙΕΣ ΕΝΑΡΞΗΣ ΚΑΙ ΛΗΞΗΣ ΤΟΥ ΕΡΓΟΥ</t>
  </si>
  <si>
    <t>← ΣΥΜΠΛΗΡΩΣΤΕ ΤΟ ΠΟΣΟΣΤΟ ΥΠΟΛΟΓΙΣΜΟΥ ΤΩΝ ΕΜΜΕΣΩΝ ΔΑΠΑΝΩΝ ΌΠΩΣ ΑΝΑΦΕΡΕΤΑΙ ΣΤΗΝ ΣΥΜΒΑΣΗ</t>
  </si>
  <si>
    <t>← ΣΥΜΠΛΗΡΩΣΤΕ</t>
  </si>
  <si>
    <t>← ΣΥΜΠΛΗΡΩΣΤΕ ΤΟΠΟ ΚΑΙ ΗΜΕΡΟΜΗΝΙΑ</t>
  </si>
  <si>
    <t>← ΣΥΜΠΛΗΡΩΣΤΕ ΤΑ ΟΝΟΜΑΤΑ</t>
  </si>
  <si>
    <t>Περίοδος υλοποίησης έργου /
Project implementation period</t>
  </si>
  <si>
    <t>Περίοδος αναφοράς - ΠΟΣΑ ΠΟΥ ΕΧΕΤΕ ΛΑΒΕΙ ΥΠΟ ΤΗΝ ΜΟΡΦΗ ΠΡΟΚΑΤΑΒΟΛΗΣ
ή ΕΝΔΙΑΜΕΣΗΣ ΠΛΗΡΩΜΗΣ</t>
  </si>
  <si>
    <t>___ Μισθ. Κατάσταση
___ Πληρωμή Μισθ.
___ Σύμβαση εργασ. &amp; ΕΡΓΑΝΗ Ε3
___ ΑΠΔ / Πληρωμή
___ Φ.Μ.Υ. / Πληρωμή
___ Επιχ. Δραστ. / Πληρωμή
___ Timesheet</t>
  </si>
  <si>
    <t>ΑΝΑΛΥΤΙΚΑ ΣΤΟΙΧΕΙΑ ΔΑΠΑΝΩΝ ΠΕΡΙΟΔΟΥ (ΕΚΤΟΣ ΑΠΟ ΔΑΠΑΝΕΣ ΔΡΑΣΕΩΝ ΑΝΑΠΤΥΞΗΣ ΙΚΑΝΟΤΗΤΩΝ)</t>
  </si>
  <si>
    <t>ΣΥΝΟΛΑ ΠΕΡΙΟΔΟΥ (ΕΚΤΟΣ ΔΑΠΑΝΩΝ ΔΡΑΣΕΩΝ ΑΝΑΠΤΥΞΗΣ ΙΚΑΝΟΤΗΤΩΝ)</t>
  </si>
  <si>
    <t>Ref.</t>
  </si>
  <si>
    <t>Cost
Category</t>
  </si>
  <si>
    <t>Code</t>
  </si>
  <si>
    <t>Date of the invoice</t>
  </si>
  <si>
    <t>Invoice / Document</t>
  </si>
  <si>
    <t>Date of payment</t>
  </si>
  <si>
    <t>Payment method</t>
  </si>
  <si>
    <t>Description</t>
  </si>
  <si>
    <r>
      <t xml:space="preserve">Total cost
</t>
    </r>
    <r>
      <rPr>
        <sz val="10"/>
        <rFont val="Calibri"/>
        <family val="2"/>
        <charset val="161"/>
        <scheme val="minor"/>
      </rPr>
      <t>(value in Euros)</t>
    </r>
  </si>
  <si>
    <t>Amount for grant according to the contract</t>
  </si>
  <si>
    <t>Co-finance amount</t>
  </si>
  <si>
    <t>Supporting documents to be submitted</t>
  </si>
  <si>
    <r>
      <rPr>
        <b/>
        <sz val="10"/>
        <rFont val="Calibri"/>
        <family val="2"/>
        <charset val="161"/>
        <scheme val="minor"/>
      </rPr>
      <t>Comments</t>
    </r>
    <r>
      <rPr>
        <b/>
        <sz val="8"/>
        <rFont val="Calibri"/>
        <family val="2"/>
        <charset val="161"/>
        <scheme val="minor"/>
      </rPr>
      <t xml:space="preserve">
(Project Promoter, Partner or any other relevant information relating to the expenditure)</t>
    </r>
  </si>
  <si>
    <t>Comments of Programme Officer</t>
  </si>
  <si>
    <t>ΠΟΣΑ ΠΕΡΙΟΔΟΥ / AMOUNTS FOR THE PERIOD</t>
  </si>
  <si>
    <t>Total</t>
  </si>
  <si>
    <t xml:space="preserve">Δηλώνω υπεύθυνα πως όλα τα οικονομικά στοιχεία και οι δαπάνες τα οποία δηλώθηκαν και υποβλήθηκαν στην παρούσα οικονομική έκθεση είναι αληθή, αφορούν το έργο, συνοδεύονται από τα σχετικά δικαιολογητικά, έχουν προϋπολογισθεί και έχουν εξοφληθεί μέσα στην περίοδο της κλειόμενης αναφοράς.
Επίσης βεβαιώνω πως οι δαπάνες του Επιχορηγούμενου Έργου, καθώς και των επιμέρους δράσεων αυτού, είτε αυτές πραγματοποιοήθηκαν από την ανωτέρω ΜΚΟ που εκπροσωπώ είτε από τους Εταίρους της, δεν  έχουν καλυφθεί ούτε θα καλυφθούν από άλλες πηγές χρηματοδότησης (π.χ. από εθνικούς πόρους κρατών-μελών της ΕΕ ή του ΕΟΧ, ή/και Ευρωπαϊκά Προγράμματα).
Η συγχρηματοδότηση - ίδια συμμετοχή σε χρήμα της ανωτέρω ΜΚΟ που εκπροσωπώ και των τυχόν Εταίρων της στο Επιχορηγούμενο Έργο καλύπτεται από ίδιους πόρους και συγκεκριμένα από πόρους που έχουν αντληθεί με τους ακόλουθους τρόπους / από τις εξής πηγές [αναφορά στους τρόπους/πηγές] καθώς και από εισφορά σε είδος μέσω εθελοντικής εργασίας.
</t>
  </si>
  <si>
    <t>Σύνολο</t>
  </si>
  <si>
    <t>Μείον: δοθείσα προκαταβολή</t>
  </si>
  <si>
    <t>Minus: advance payment granted</t>
  </si>
  <si>
    <t>Ενδιάμεση πληρωμή 1</t>
  </si>
  <si>
    <t>Ενδιάμεση πληρωμή 2</t>
  </si>
  <si>
    <t>Στοιχεία πληρωμών</t>
  </si>
  <si>
    <t>ΥΠΟΛΟΓΙΣΜΟΣ ΠΟΣΟΥ ΠΛΗΡΩΜΗΣ / PAYMENT AMOUNT CALCULATION</t>
  </si>
  <si>
    <t>Payable amount</t>
  </si>
  <si>
    <t>Ποσό προς απόδοση</t>
  </si>
  <si>
    <t>Επιλέξιμες δαπάνες αναφοράς</t>
  </si>
  <si>
    <t>Eligible expenditures</t>
  </si>
  <si>
    <t>Τελική Οικονομική Έκθεση χωρίς ίδια συμμετοχή (μικρά έργα)
Final Financial Report without in-kind contribution (small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</si>
</sst>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dd/mm/yyyy;@"/>
  </numFmts>
  <fonts count="36" x14ac:knownFonts="1">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b/>
      <sz val="8"/>
      <name val="Calibri"/>
      <family val="2"/>
      <charset val="161"/>
      <scheme val="minor"/>
    </font>
    <font>
      <b/>
      <sz val="10"/>
      <name val="Calibri"/>
      <family val="2"/>
      <charset val="161"/>
      <scheme val="minor"/>
    </font>
    <font>
      <sz val="8"/>
      <name val="Calibri"/>
      <family val="2"/>
      <charset val="161"/>
      <scheme val="minor"/>
    </font>
    <font>
      <b/>
      <sz val="14"/>
      <name val="Calibri"/>
      <family val="2"/>
      <charset val="161"/>
      <scheme val="minor"/>
    </font>
    <font>
      <b/>
      <sz val="12"/>
      <name val="Calibri"/>
      <family val="2"/>
      <charset val="161"/>
      <scheme val="minor"/>
    </font>
    <font>
      <b/>
      <sz val="10"/>
      <color indexed="48"/>
      <name val="Calibri"/>
      <family val="2"/>
      <charset val="161"/>
      <scheme val="minor"/>
    </font>
    <font>
      <b/>
      <sz val="8"/>
      <color indexed="10"/>
      <name val="Calibri"/>
      <family val="2"/>
      <charset val="161"/>
      <scheme val="minor"/>
    </font>
    <font>
      <sz val="10"/>
      <name val="Calibri"/>
      <family val="2"/>
      <charset val="161"/>
      <scheme val="minor"/>
    </font>
    <font>
      <sz val="11"/>
      <name val="Calibri"/>
      <family val="2"/>
      <charset val="161"/>
      <scheme val="minor"/>
    </font>
    <font>
      <sz val="9"/>
      <color theme="1"/>
      <name val="Calibri"/>
      <family val="2"/>
      <charset val="161"/>
      <scheme val="minor"/>
    </font>
    <font>
      <b/>
      <sz val="9"/>
      <name val="Calibri"/>
      <family val="2"/>
      <charset val="161"/>
      <scheme val="minor"/>
    </font>
    <font>
      <b/>
      <sz val="18"/>
      <name val="Calibri"/>
      <family val="2"/>
      <charset val="161"/>
      <scheme val="minor"/>
    </font>
    <font>
      <sz val="8"/>
      <color theme="1"/>
      <name val="Calibri"/>
      <family val="2"/>
      <charset val="161"/>
      <scheme val="minor"/>
    </font>
    <font>
      <b/>
      <sz val="11"/>
      <name val="Calibri"/>
      <family val="2"/>
      <charset val="161"/>
      <scheme val="minor"/>
    </font>
    <font>
      <sz val="11"/>
      <color theme="1"/>
      <name val="Calibri"/>
      <family val="2"/>
      <charset val="161"/>
      <scheme val="minor"/>
    </font>
    <font>
      <b/>
      <sz val="22"/>
      <color theme="1"/>
      <name val="Calibri"/>
      <family val="2"/>
      <charset val="161"/>
      <scheme val="minor"/>
    </font>
    <font>
      <b/>
      <sz val="12"/>
      <color theme="1"/>
      <name val="Calibri"/>
      <family val="2"/>
      <charset val="161"/>
      <scheme val="minor"/>
    </font>
    <font>
      <b/>
      <sz val="14"/>
      <color theme="1"/>
      <name val="Calibri"/>
      <family val="2"/>
      <charset val="161"/>
      <scheme val="minor"/>
    </font>
    <font>
      <sz val="10"/>
      <color theme="1"/>
      <name val="Calibri"/>
      <family val="2"/>
      <charset val="161"/>
      <scheme val="minor"/>
    </font>
    <font>
      <sz val="14"/>
      <color theme="1"/>
      <name val="Calibri"/>
      <family val="2"/>
      <charset val="161"/>
      <scheme val="minor"/>
    </font>
    <font>
      <b/>
      <u/>
      <sz val="14"/>
      <name val="Calibri"/>
      <family val="2"/>
      <charset val="161"/>
      <scheme val="minor"/>
    </font>
    <font>
      <b/>
      <sz val="9"/>
      <color theme="1"/>
      <name val="Calibri"/>
      <family val="2"/>
      <charset val="161"/>
      <scheme val="minor"/>
    </font>
    <font>
      <sz val="8"/>
      <color theme="0"/>
      <name val="Calibri"/>
      <family val="2"/>
      <charset val="161"/>
      <scheme val="minor"/>
    </font>
    <font>
      <sz val="9"/>
      <color theme="0"/>
      <name val="Calibri"/>
      <family val="2"/>
      <charset val="161"/>
      <scheme val="minor"/>
    </font>
    <font>
      <sz val="12"/>
      <color theme="1"/>
      <name val="Calibri"/>
      <family val="2"/>
      <charset val="161"/>
      <scheme val="minor"/>
    </font>
    <font>
      <b/>
      <sz val="24"/>
      <color theme="1"/>
      <name val="Calibri"/>
      <family val="2"/>
      <charset val="161"/>
      <scheme val="minor"/>
    </font>
    <font>
      <sz val="12"/>
      <name val="Calibri"/>
      <family val="2"/>
      <charset val="161"/>
      <scheme val="minor"/>
    </font>
    <font>
      <b/>
      <sz val="16"/>
      <name val="Calibri"/>
      <family val="2"/>
      <charset val="161"/>
      <scheme val="minor"/>
    </font>
    <font>
      <b/>
      <sz val="12"/>
      <color theme="1"/>
      <name val="Calibri"/>
      <family val="2"/>
      <charset val="161"/>
    </font>
    <font>
      <sz val="24"/>
      <color theme="1"/>
      <name val="Calibri"/>
      <family val="2"/>
      <charset val="161"/>
      <scheme val="minor"/>
    </font>
    <font>
      <b/>
      <sz val="11"/>
      <color theme="0"/>
      <name val="Calibri"/>
      <family val="2"/>
      <charset val="161"/>
      <scheme val="minor"/>
    </font>
    <font>
      <b/>
      <sz val="15"/>
      <color theme="1"/>
      <name val="Calibri"/>
      <family val="2"/>
      <charset val="161"/>
      <scheme val="minor"/>
    </font>
    <font>
      <b/>
      <sz val="14"/>
      <color theme="0"/>
      <name val="Calibri"/>
      <family val="2"/>
      <charset val="161"/>
      <scheme val="minor"/>
    </font>
  </fonts>
  <fills count="1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gradientFill type="path" left="0.5" right="0.5" top="0.5" bottom="0.5">
        <stop position="0">
          <color theme="0"/>
        </stop>
        <stop position="1">
          <color theme="4"/>
        </stop>
      </gradientFill>
    </fill>
    <fill>
      <patternFill patternType="solid">
        <fgColor theme="2" tint="-9.9978637043366805E-2"/>
        <bgColor indexed="64"/>
      </patternFill>
    </fill>
    <fill>
      <patternFill patternType="solid">
        <fgColor theme="8" tint="0.79998168889431442"/>
        <bgColor indexed="64"/>
      </patternFill>
    </fill>
    <fill>
      <patternFill patternType="solid">
        <fgColor theme="8" tint="0.79998168889431442"/>
        <bgColor auto="1"/>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6">
    <xf numFmtId="0" fontId="0"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242">
    <xf numFmtId="0" fontId="0" fillId="0" borderId="0" xfId="0"/>
    <xf numFmtId="0" fontId="0" fillId="0" borderId="0" xfId="0" quotePrefix="1"/>
    <xf numFmtId="0" fontId="0" fillId="9" borderId="0" xfId="0" applyFont="1" applyFill="1" applyProtection="1">
      <protection hidden="1"/>
    </xf>
    <xf numFmtId="165" fontId="3" fillId="5"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0" fillId="9" borderId="0" xfId="0" applyFont="1" applyFill="1" applyBorder="1" applyAlignment="1" applyProtection="1">
      <alignment vertical="center"/>
      <protection hidden="1"/>
    </xf>
    <xf numFmtId="0" fontId="13" fillId="9" borderId="0" xfId="0" applyFont="1" applyFill="1" applyProtection="1">
      <protection hidden="1"/>
    </xf>
    <xf numFmtId="0" fontId="4" fillId="9" borderId="0" xfId="0" applyFont="1" applyFill="1" applyProtection="1">
      <protection hidden="1"/>
    </xf>
    <xf numFmtId="0" fontId="0" fillId="9" borderId="0" xfId="0" applyFont="1" applyFill="1" applyBorder="1" applyProtection="1">
      <protection hidden="1"/>
    </xf>
    <xf numFmtId="164" fontId="7" fillId="0" borderId="1" xfId="0" applyNumberFormat="1" applyFont="1" applyFill="1" applyBorder="1" applyAlignment="1" applyProtection="1">
      <alignment horizontal="right" vertical="center" shrinkToFit="1"/>
      <protection hidden="1"/>
    </xf>
    <xf numFmtId="164" fontId="7" fillId="3" borderId="1" xfId="0" applyNumberFormat="1" applyFont="1" applyFill="1" applyBorder="1" applyAlignment="1" applyProtection="1">
      <alignment horizontal="right" vertical="center" shrinkToFit="1"/>
      <protection hidden="1"/>
    </xf>
    <xf numFmtId="0" fontId="1" fillId="9" borderId="0" xfId="0" applyFont="1" applyFill="1" applyBorder="1" applyProtection="1">
      <protection hidden="1"/>
    </xf>
    <xf numFmtId="0" fontId="8" fillId="0" borderId="0" xfId="0" applyFont="1" applyAlignment="1" applyProtection="1">
      <alignment horizontal="center" vertical="center" shrinkToFit="1"/>
      <protection hidden="1"/>
    </xf>
    <xf numFmtId="49" fontId="9" fillId="0" borderId="0" xfId="0" applyNumberFormat="1" applyFont="1" applyAlignment="1" applyProtection="1">
      <alignment horizontal="center" vertical="center" shrinkToFit="1"/>
      <protection hidden="1"/>
    </xf>
    <xf numFmtId="0" fontId="0" fillId="0" borderId="0" xfId="0" applyFont="1" applyAlignment="1" applyProtection="1">
      <alignment vertical="center"/>
      <protection hidden="1"/>
    </xf>
    <xf numFmtId="0" fontId="0" fillId="0" borderId="0" xfId="0" applyFont="1" applyProtection="1">
      <protection hidden="1"/>
    </xf>
    <xf numFmtId="0" fontId="7" fillId="0" borderId="0" xfId="0" applyFont="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Fill="1" applyBorder="1" applyAlignment="1" applyProtection="1">
      <alignment vertical="center" shrinkToFit="1"/>
      <protection hidden="1"/>
    </xf>
    <xf numFmtId="0" fontId="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49" fontId="0" fillId="0" borderId="0" xfId="0" applyNumberFormat="1" applyFont="1" applyAlignment="1" applyProtection="1">
      <alignment vertical="center" shrinkToFit="1"/>
      <protection hidden="1"/>
    </xf>
    <xf numFmtId="0" fontId="1" fillId="9" borderId="0" xfId="0" applyFont="1" applyFill="1" applyAlignment="1" applyProtection="1">
      <alignment vertical="center"/>
      <protection hidden="1"/>
    </xf>
    <xf numFmtId="0" fontId="0" fillId="9" borderId="0" xfId="0" applyFont="1" applyFill="1" applyBorder="1" applyAlignment="1" applyProtection="1">
      <alignment horizontal="left" vertical="center"/>
      <protection hidden="1"/>
    </xf>
    <xf numFmtId="4" fontId="1" fillId="5" borderId="1" xfId="0" applyNumberFormat="1" applyFont="1" applyFill="1" applyBorder="1" applyAlignment="1" applyProtection="1">
      <alignment vertical="center"/>
      <protection hidden="1"/>
    </xf>
    <xf numFmtId="164" fontId="5" fillId="0" borderId="1" xfId="0" applyNumberFormat="1"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hidden="1"/>
    </xf>
    <xf numFmtId="4" fontId="16" fillId="6" borderId="1" xfId="0" applyNumberFormat="1" applyFont="1" applyFill="1" applyBorder="1" applyAlignment="1" applyProtection="1">
      <alignment horizontal="right" vertical="center" wrapText="1"/>
      <protection hidden="1"/>
    </xf>
    <xf numFmtId="4" fontId="0" fillId="8" borderId="1" xfId="0" applyNumberFormat="1" applyFont="1" applyFill="1" applyBorder="1" applyAlignment="1" applyProtection="1">
      <alignment horizontal="right"/>
      <protection locked="0"/>
    </xf>
    <xf numFmtId="0" fontId="0" fillId="9" borderId="0" xfId="0" applyFill="1" applyProtection="1">
      <protection hidden="1"/>
    </xf>
    <xf numFmtId="0" fontId="1" fillId="9" borderId="0" xfId="0" applyFont="1" applyFill="1" applyProtection="1">
      <protection hidden="1"/>
    </xf>
    <xf numFmtId="0" fontId="7" fillId="0" borderId="0" xfId="0" applyFont="1" applyAlignment="1" applyProtection="1">
      <alignment horizontal="center" vertical="center"/>
      <protection hidden="1"/>
    </xf>
    <xf numFmtId="0" fontId="10" fillId="9" borderId="0" xfId="0" applyFont="1" applyFill="1" applyBorder="1" applyAlignment="1" applyProtection="1">
      <alignment vertical="center" shrinkToFit="1"/>
      <protection hidden="1"/>
    </xf>
    <xf numFmtId="164" fontId="10" fillId="9" borderId="0" xfId="0" applyNumberFormat="1" applyFont="1" applyFill="1" applyBorder="1" applyAlignment="1" applyProtection="1">
      <alignment vertical="center"/>
      <protection hidden="1"/>
    </xf>
    <xf numFmtId="0" fontId="10" fillId="9" borderId="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0" fillId="2" borderId="18" xfId="0" applyFont="1" applyFill="1" applyBorder="1" applyAlignment="1" applyProtection="1">
      <alignment vertical="center"/>
      <protection hidden="1"/>
    </xf>
    <xf numFmtId="0" fontId="0" fillId="2" borderId="19" xfId="0" applyFont="1" applyFill="1" applyBorder="1" applyAlignment="1" applyProtection="1">
      <alignment vertical="center"/>
      <protection hidden="1"/>
    </xf>
    <xf numFmtId="0" fontId="0" fillId="2" borderId="20" xfId="0" applyFont="1" applyFill="1" applyBorder="1" applyAlignment="1" applyProtection="1">
      <alignment vertical="center"/>
      <protection hidden="1"/>
    </xf>
    <xf numFmtId="4" fontId="2" fillId="10" borderId="1" xfId="1" applyNumberFormat="1" applyFont="1" applyFill="1" applyBorder="1" applyAlignment="1" applyProtection="1">
      <alignment vertical="center"/>
      <protection hidden="1"/>
    </xf>
    <xf numFmtId="0" fontId="19" fillId="8" borderId="1" xfId="0" applyFont="1" applyFill="1" applyBorder="1" applyAlignment="1" applyProtection="1">
      <alignment vertical="center"/>
      <protection locked="0"/>
    </xf>
    <xf numFmtId="165" fontId="19" fillId="8" borderId="1" xfId="0" applyNumberFormat="1" applyFont="1" applyFill="1" applyBorder="1" applyAlignment="1" applyProtection="1">
      <alignment horizontal="center" vertical="center"/>
      <protection locked="0"/>
    </xf>
    <xf numFmtId="0" fontId="0" fillId="9" borderId="0" xfId="0" applyFill="1" applyBorder="1" applyAlignment="1" applyProtection="1">
      <alignment horizontal="left" vertical="center"/>
      <protection hidden="1"/>
    </xf>
    <xf numFmtId="0" fontId="0" fillId="9" borderId="12" xfId="0" applyFill="1" applyBorder="1" applyAlignment="1" applyProtection="1">
      <alignment horizontal="left" vertical="center"/>
      <protection hidden="1"/>
    </xf>
    <xf numFmtId="0" fontId="0" fillId="9" borderId="12" xfId="0" applyFont="1" applyFill="1" applyBorder="1" applyAlignment="1" applyProtection="1">
      <alignment vertical="center"/>
      <protection hidden="1"/>
    </xf>
    <xf numFmtId="0" fontId="1" fillId="9" borderId="0" xfId="0" applyFont="1" applyFill="1" applyBorder="1" applyAlignment="1" applyProtection="1">
      <alignment vertical="center"/>
      <protection hidden="1"/>
    </xf>
    <xf numFmtId="0" fontId="16" fillId="0" borderId="12" xfId="0" applyFont="1" applyBorder="1" applyProtection="1">
      <protection hidden="1"/>
    </xf>
    <xf numFmtId="0" fontId="11" fillId="0" borderId="0" xfId="0" applyFont="1" applyAlignment="1" applyProtection="1">
      <alignment horizontal="left"/>
      <protection hidden="1"/>
    </xf>
    <xf numFmtId="0" fontId="3" fillId="6"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protection hidden="1"/>
    </xf>
    <xf numFmtId="164" fontId="7" fillId="0" borderId="0" xfId="0" applyNumberFormat="1" applyFont="1" applyFill="1" applyBorder="1" applyAlignment="1" applyProtection="1">
      <alignment horizontal="right" vertical="center" shrinkToFit="1"/>
      <protection hidden="1"/>
    </xf>
    <xf numFmtId="0" fontId="6" fillId="0" borderId="0" xfId="0" applyFont="1" applyFill="1" applyBorder="1" applyAlignment="1" applyProtection="1">
      <alignment horizontal="right" vertical="center"/>
      <protection hidden="1"/>
    </xf>
    <xf numFmtId="0" fontId="6" fillId="0" borderId="11"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0" fillId="9" borderId="0" xfId="0" applyFont="1" applyFill="1" applyBorder="1" applyAlignment="1" applyProtection="1">
      <alignment horizontal="right"/>
      <protection hidden="1"/>
    </xf>
    <xf numFmtId="0" fontId="6" fillId="0" borderId="12" xfId="0" applyFont="1" applyFill="1" applyBorder="1" applyAlignment="1" applyProtection="1">
      <alignment vertical="center"/>
      <protection hidden="1"/>
    </xf>
    <xf numFmtId="3" fontId="5" fillId="3" borderId="1" xfId="0" quotePrefix="1" applyNumberFormat="1" applyFont="1" applyFill="1" applyBorder="1" applyAlignment="1" applyProtection="1">
      <alignment horizontal="center" vertical="center" wrapText="1"/>
      <protection hidden="1"/>
    </xf>
    <xf numFmtId="0" fontId="3" fillId="6" borderId="14" xfId="0" applyFont="1" applyFill="1" applyBorder="1" applyAlignment="1" applyProtection="1">
      <alignment vertical="center" wrapText="1"/>
      <protection hidden="1"/>
    </xf>
    <xf numFmtId="0" fontId="1" fillId="9" borderId="0" xfId="0" applyFont="1" applyFill="1" applyBorder="1" applyAlignment="1" applyProtection="1">
      <alignment horizontal="center" vertical="center"/>
      <protection hidden="1"/>
    </xf>
    <xf numFmtId="10" fontId="7" fillId="11" borderId="1" xfId="1" applyNumberFormat="1" applyFont="1" applyFill="1" applyBorder="1" applyAlignment="1" applyProtection="1">
      <alignment horizontal="center" vertical="center" shrinkToFit="1"/>
      <protection hidden="1"/>
    </xf>
    <xf numFmtId="0" fontId="24" fillId="12" borderId="17" xfId="0" applyFont="1" applyFill="1" applyBorder="1" applyAlignment="1" applyProtection="1">
      <alignment horizontal="left" vertical="center" wrapText="1"/>
      <protection hidden="1"/>
    </xf>
    <xf numFmtId="0" fontId="24" fillId="12" borderId="17" xfId="0" applyFont="1" applyFill="1" applyBorder="1" applyAlignment="1" applyProtection="1">
      <alignment horizontal="center" vertical="center" wrapText="1"/>
      <protection hidden="1"/>
    </xf>
    <xf numFmtId="0" fontId="12" fillId="9" borderId="0" xfId="0" applyFont="1" applyFill="1" applyProtection="1">
      <protection hidden="1"/>
    </xf>
    <xf numFmtId="0" fontId="25" fillId="9" borderId="0" xfId="0" applyFont="1" applyFill="1" applyAlignment="1" applyProtection="1">
      <alignment vertical="center" wrapText="1"/>
      <protection hidden="1"/>
    </xf>
    <xf numFmtId="0" fontId="12" fillId="10" borderId="23" xfId="0" applyFont="1" applyFill="1" applyBorder="1" applyAlignment="1" applyProtection="1">
      <alignment vertical="center" wrapText="1"/>
      <protection hidden="1"/>
    </xf>
    <xf numFmtId="4" fontId="12" fillId="10" borderId="23" xfId="0" applyNumberFormat="1" applyFont="1" applyFill="1" applyBorder="1" applyProtection="1">
      <protection hidden="1"/>
    </xf>
    <xf numFmtId="10" fontId="12" fillId="10" borderId="23" xfId="1" applyNumberFormat="1" applyFont="1" applyFill="1" applyBorder="1" applyProtection="1">
      <protection hidden="1"/>
    </xf>
    <xf numFmtId="0" fontId="26" fillId="9" borderId="0" xfId="0" applyFont="1" applyFill="1" applyProtection="1">
      <protection hidden="1"/>
    </xf>
    <xf numFmtId="0" fontId="12" fillId="10" borderId="24" xfId="0" applyFont="1" applyFill="1" applyBorder="1" applyAlignment="1" applyProtection="1">
      <alignment vertical="center" wrapText="1"/>
      <protection hidden="1"/>
    </xf>
    <xf numFmtId="10" fontId="12" fillId="10" borderId="24" xfId="1" applyNumberFormat="1" applyFont="1" applyFill="1" applyBorder="1" applyProtection="1">
      <protection hidden="1"/>
    </xf>
    <xf numFmtId="0" fontId="12" fillId="10" borderId="25" xfId="0" applyFont="1" applyFill="1" applyBorder="1" applyAlignment="1" applyProtection="1">
      <alignment vertical="center" wrapText="1"/>
      <protection hidden="1"/>
    </xf>
    <xf numFmtId="10" fontId="12" fillId="10" borderId="25" xfId="1" applyNumberFormat="1" applyFont="1" applyFill="1" applyBorder="1" applyProtection="1">
      <protection hidden="1"/>
    </xf>
    <xf numFmtId="4" fontId="12" fillId="10" borderId="19" xfId="0" applyNumberFormat="1" applyFont="1" applyFill="1" applyBorder="1" applyProtection="1">
      <protection hidden="1"/>
    </xf>
    <xf numFmtId="0" fontId="24" fillId="13" borderId="23" xfId="0" applyFont="1" applyFill="1" applyBorder="1" applyAlignment="1" applyProtection="1">
      <alignment vertical="center" wrapText="1"/>
      <protection hidden="1"/>
    </xf>
    <xf numFmtId="4" fontId="24" fillId="13" borderId="23" xfId="0" applyNumberFormat="1" applyFont="1" applyFill="1" applyBorder="1" applyAlignment="1" applyProtection="1">
      <alignment vertical="center" wrapText="1"/>
      <protection hidden="1"/>
    </xf>
    <xf numFmtId="10" fontId="24" fillId="13" borderId="23" xfId="1" applyNumberFormat="1" applyFont="1" applyFill="1" applyBorder="1" applyAlignment="1" applyProtection="1">
      <alignment vertical="center" wrapText="1"/>
      <protection hidden="1"/>
    </xf>
    <xf numFmtId="4" fontId="24" fillId="13" borderId="26" xfId="0" applyNumberFormat="1" applyFont="1" applyFill="1" applyBorder="1" applyAlignment="1" applyProtection="1">
      <alignment vertical="center" wrapText="1"/>
      <protection hidden="1"/>
    </xf>
    <xf numFmtId="10" fontId="12" fillId="10" borderId="24" xfId="1" applyNumberFormat="1" applyFont="1" applyFill="1" applyBorder="1" applyAlignment="1" applyProtection="1">
      <alignment vertical="center" wrapText="1"/>
      <protection hidden="1"/>
    </xf>
    <xf numFmtId="10" fontId="12" fillId="10" borderId="25" xfId="1" applyNumberFormat="1" applyFont="1" applyFill="1" applyBorder="1" applyAlignment="1" applyProtection="1">
      <alignment vertical="center" wrapText="1"/>
      <protection hidden="1"/>
    </xf>
    <xf numFmtId="0" fontId="24" fillId="13" borderId="17" xfId="0" applyFont="1" applyFill="1" applyBorder="1" applyAlignment="1" applyProtection="1">
      <alignment vertical="center" wrapText="1"/>
      <protection hidden="1"/>
    </xf>
    <xf numFmtId="4" fontId="24" fillId="13" borderId="17" xfId="0" applyNumberFormat="1" applyFont="1" applyFill="1" applyBorder="1" applyAlignment="1" applyProtection="1">
      <alignment vertical="center" wrapText="1"/>
      <protection hidden="1"/>
    </xf>
    <xf numFmtId="10" fontId="24" fillId="13" borderId="17" xfId="1" applyNumberFormat="1" applyFont="1" applyFill="1" applyBorder="1" applyAlignment="1" applyProtection="1">
      <alignment vertical="center" wrapText="1"/>
      <protection hidden="1"/>
    </xf>
    <xf numFmtId="4" fontId="12" fillId="8" borderId="23" xfId="0" applyNumberFormat="1" applyFont="1" applyFill="1" applyBorder="1" applyProtection="1">
      <protection locked="0"/>
    </xf>
    <xf numFmtId="4" fontId="12" fillId="8" borderId="25" xfId="0" applyNumberFormat="1" applyFont="1" applyFill="1" applyBorder="1" applyProtection="1">
      <protection locked="0"/>
    </xf>
    <xf numFmtId="4" fontId="12" fillId="8" borderId="24" xfId="0" applyNumberFormat="1" applyFont="1" applyFill="1" applyBorder="1" applyAlignment="1" applyProtection="1">
      <alignment vertical="center" wrapText="1"/>
      <protection locked="0"/>
    </xf>
    <xf numFmtId="0" fontId="0" fillId="9" borderId="10" xfId="0" applyFont="1" applyFill="1" applyBorder="1" applyProtection="1">
      <protection hidden="1"/>
    </xf>
    <xf numFmtId="0" fontId="0" fillId="9" borderId="11" xfId="0" applyFont="1" applyFill="1" applyBorder="1" applyProtection="1">
      <protection hidden="1"/>
    </xf>
    <xf numFmtId="0" fontId="0" fillId="9" borderId="13" xfId="0" applyFont="1" applyFill="1" applyBorder="1" applyProtection="1">
      <protection hidden="1"/>
    </xf>
    <xf numFmtId="0" fontId="0" fillId="9" borderId="8" xfId="0" applyFont="1" applyFill="1" applyBorder="1" applyProtection="1">
      <protection hidden="1"/>
    </xf>
    <xf numFmtId="0" fontId="0" fillId="9" borderId="6" xfId="0" applyFont="1" applyFill="1" applyBorder="1" applyProtection="1">
      <protection hidden="1"/>
    </xf>
    <xf numFmtId="0" fontId="18" fillId="9" borderId="0" xfId="0" applyFont="1" applyFill="1" applyBorder="1" applyAlignment="1" applyProtection="1">
      <alignment vertical="center"/>
      <protection hidden="1"/>
    </xf>
    <xf numFmtId="0" fontId="0" fillId="9" borderId="8" xfId="0" applyFont="1" applyFill="1" applyBorder="1" applyAlignment="1" applyProtection="1">
      <alignment vertical="center"/>
      <protection hidden="1"/>
    </xf>
    <xf numFmtId="0" fontId="0" fillId="9" borderId="6" xfId="0" applyFont="1" applyFill="1" applyBorder="1" applyAlignment="1" applyProtection="1">
      <alignment vertical="center"/>
      <protection hidden="1"/>
    </xf>
    <xf numFmtId="0" fontId="1" fillId="9" borderId="0" xfId="0" applyFont="1" applyFill="1" applyBorder="1" applyAlignment="1" applyProtection="1">
      <alignment vertical="center" wrapText="1"/>
      <protection hidden="1"/>
    </xf>
    <xf numFmtId="0" fontId="0" fillId="9" borderId="0"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22" fillId="9" borderId="8" xfId="0" applyFont="1" applyFill="1" applyBorder="1" applyAlignment="1" applyProtection="1">
      <alignment vertical="center"/>
      <protection hidden="1"/>
    </xf>
    <xf numFmtId="0" fontId="22" fillId="9" borderId="6" xfId="0" applyFont="1" applyFill="1" applyBorder="1" applyAlignment="1" applyProtection="1">
      <alignment vertical="center"/>
      <protection hidden="1"/>
    </xf>
    <xf numFmtId="9" fontId="20" fillId="9" borderId="0" xfId="0" applyNumberFormat="1" applyFont="1" applyFill="1" applyBorder="1" applyAlignment="1" applyProtection="1">
      <alignment horizontal="center" vertical="center"/>
      <protection hidden="1"/>
    </xf>
    <xf numFmtId="0" fontId="0" fillId="9" borderId="7" xfId="0" applyFont="1" applyFill="1" applyBorder="1" applyAlignment="1" applyProtection="1">
      <alignment vertical="center"/>
      <protection hidden="1"/>
    </xf>
    <xf numFmtId="0" fontId="1" fillId="9" borderId="12" xfId="0" applyFont="1" applyFill="1" applyBorder="1" applyAlignment="1" applyProtection="1">
      <alignment vertical="center"/>
      <protection hidden="1"/>
    </xf>
    <xf numFmtId="0" fontId="0" fillId="9" borderId="9" xfId="0" applyFont="1" applyFill="1" applyBorder="1" applyAlignment="1" applyProtection="1">
      <alignment vertical="center"/>
      <protection hidden="1"/>
    </xf>
    <xf numFmtId="165" fontId="30" fillId="8" borderId="1" xfId="0" applyNumberFormat="1" applyFont="1" applyFill="1" applyBorder="1" applyAlignment="1" applyProtection="1">
      <alignment horizontal="center" vertical="center" wrapText="1"/>
      <protection locked="0"/>
    </xf>
    <xf numFmtId="0" fontId="12" fillId="9" borderId="10" xfId="0" applyFont="1" applyFill="1" applyBorder="1" applyProtection="1">
      <protection hidden="1"/>
    </xf>
    <xf numFmtId="0" fontId="12" fillId="9" borderId="11" xfId="0" applyFont="1" applyFill="1" applyBorder="1" applyProtection="1">
      <protection hidden="1"/>
    </xf>
    <xf numFmtId="0" fontId="12" fillId="9" borderId="8" xfId="0" applyFont="1" applyFill="1" applyBorder="1" applyProtection="1">
      <protection hidden="1"/>
    </xf>
    <xf numFmtId="0" fontId="12" fillId="9" borderId="0" xfId="0" applyFont="1" applyFill="1" applyBorder="1" applyProtection="1">
      <protection hidden="1"/>
    </xf>
    <xf numFmtId="3" fontId="5" fillId="0" borderId="1" xfId="0" applyNumberFormat="1" applyFont="1" applyFill="1" applyBorder="1" applyAlignment="1" applyProtection="1">
      <alignment horizontal="left" vertical="center" wrapText="1"/>
      <protection hidden="1"/>
    </xf>
    <xf numFmtId="4" fontId="12" fillId="8" borderId="23" xfId="0" applyNumberFormat="1" applyFont="1" applyFill="1" applyBorder="1" applyProtection="1">
      <protection hidden="1"/>
    </xf>
    <xf numFmtId="4" fontId="12" fillId="8" borderId="25" xfId="0" applyNumberFormat="1" applyFont="1" applyFill="1" applyBorder="1" applyProtection="1">
      <protection hidden="1"/>
    </xf>
    <xf numFmtId="4" fontId="12" fillId="8" borderId="24" xfId="0" applyNumberFormat="1" applyFont="1" applyFill="1" applyBorder="1" applyAlignment="1" applyProtection="1">
      <alignment vertical="center" wrapText="1"/>
      <protection hidden="1"/>
    </xf>
    <xf numFmtId="4" fontId="12" fillId="8" borderId="25" xfId="0" applyNumberFormat="1" applyFont="1" applyFill="1" applyBorder="1" applyAlignment="1" applyProtection="1">
      <alignment vertical="center" wrapText="1"/>
      <protection hidden="1"/>
    </xf>
    <xf numFmtId="0" fontId="0" fillId="0" borderId="0" xfId="0" quotePrefix="1" applyAlignment="1">
      <alignment wrapText="1"/>
    </xf>
    <xf numFmtId="0" fontId="16" fillId="6" borderId="14" xfId="0" applyFont="1" applyFill="1" applyBorder="1" applyAlignment="1" applyProtection="1">
      <alignment vertical="center" wrapText="1"/>
      <protection hidden="1"/>
    </xf>
    <xf numFmtId="0" fontId="7" fillId="6" borderId="14" xfId="0" applyFont="1" applyFill="1" applyBorder="1" applyAlignment="1" applyProtection="1">
      <alignment vertical="center" wrapText="1"/>
      <protection hidden="1"/>
    </xf>
    <xf numFmtId="0" fontId="4" fillId="6" borderId="14" xfId="0" applyFont="1" applyFill="1" applyBorder="1" applyAlignment="1" applyProtection="1">
      <alignment horizontal="center" vertical="center" wrapText="1"/>
      <protection hidden="1"/>
    </xf>
    <xf numFmtId="9" fontId="7" fillId="6" borderId="1" xfId="1" applyFont="1" applyFill="1" applyBorder="1" applyAlignment="1" applyProtection="1">
      <alignment horizontal="center" vertical="center" wrapText="1"/>
      <protection hidden="1"/>
    </xf>
    <xf numFmtId="164" fontId="5" fillId="14" borderId="1" xfId="0" applyNumberFormat="1" applyFont="1" applyFill="1" applyBorder="1" applyAlignment="1" applyProtection="1">
      <alignment horizontal="left" vertical="center" wrapText="1"/>
      <protection hidden="1"/>
    </xf>
    <xf numFmtId="164" fontId="29" fillId="0" borderId="1" xfId="0" applyNumberFormat="1" applyFont="1" applyFill="1" applyBorder="1" applyAlignment="1" applyProtection="1">
      <alignment horizontal="right" vertical="center" shrinkToFit="1"/>
      <protection locked="0"/>
    </xf>
    <xf numFmtId="164" fontId="29" fillId="3" borderId="1" xfId="0" applyNumberFormat="1" applyFont="1" applyFill="1" applyBorder="1" applyAlignment="1" applyProtection="1">
      <alignment horizontal="right" vertical="center" shrinkToFit="1"/>
      <protection hidden="1"/>
    </xf>
    <xf numFmtId="3" fontId="10" fillId="0" borderId="1" xfId="0" applyNumberFormat="1" applyFont="1" applyFill="1" applyBorder="1" applyAlignment="1" applyProtection="1">
      <alignment horizontal="left" vertical="center" wrapText="1"/>
      <protection locked="0"/>
    </xf>
    <xf numFmtId="3" fontId="29" fillId="0" borderId="1" xfId="0" applyNumberFormat="1" applyFont="1" applyFill="1" applyBorder="1" applyAlignment="1" applyProtection="1">
      <alignment horizontal="left" vertical="center" wrapText="1"/>
      <protection locked="0"/>
    </xf>
    <xf numFmtId="3" fontId="29" fillId="3" borderId="1" xfId="0" applyNumberFormat="1" applyFont="1" applyFill="1" applyBorder="1" applyAlignment="1" applyProtection="1">
      <alignment horizontal="center" vertical="center" wrapText="1"/>
      <protection hidden="1"/>
    </xf>
    <xf numFmtId="165" fontId="29" fillId="0" borderId="1" xfId="0" applyNumberFormat="1" applyFont="1" applyFill="1" applyBorder="1" applyAlignment="1" applyProtection="1">
      <alignment horizontal="center" vertical="center" wrapText="1"/>
      <protection locked="0"/>
    </xf>
    <xf numFmtId="165" fontId="29" fillId="0" borderId="1" xfId="0" applyNumberFormat="1" applyFont="1" applyFill="1" applyBorder="1" applyAlignment="1" applyProtection="1">
      <alignment vertical="center" wrapText="1"/>
      <protection locked="0"/>
    </xf>
    <xf numFmtId="3" fontId="29" fillId="0" borderId="1" xfId="0" applyNumberFormat="1" applyFont="1" applyFill="1" applyBorder="1" applyAlignment="1" applyProtection="1">
      <alignment horizontal="center" vertical="center" shrinkToFit="1"/>
      <protection hidden="1"/>
    </xf>
    <xf numFmtId="0" fontId="27" fillId="8" borderId="17" xfId="0" applyFont="1" applyFill="1" applyBorder="1" applyAlignment="1" applyProtection="1">
      <alignment vertical="center"/>
      <protection locked="0"/>
    </xf>
    <xf numFmtId="0" fontId="29" fillId="0" borderId="4" xfId="0" applyFont="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10" fontId="1" fillId="8" borderId="1" xfId="1" applyNumberFormat="1" applyFont="1" applyFill="1" applyBorder="1" applyAlignment="1" applyProtection="1">
      <alignment vertical="center"/>
      <protection locked="0"/>
    </xf>
    <xf numFmtId="0" fontId="0" fillId="3" borderId="0" xfId="0" applyFont="1" applyFill="1" applyProtection="1">
      <protection hidden="1"/>
    </xf>
    <xf numFmtId="0" fontId="0" fillId="3" borderId="0" xfId="0" applyFont="1" applyFill="1" applyAlignment="1" applyProtection="1">
      <alignment vertical="center"/>
      <protection hidden="1"/>
    </xf>
    <xf numFmtId="0" fontId="22" fillId="3" borderId="0" xfId="0" applyFont="1" applyFill="1" applyAlignment="1" applyProtection="1">
      <alignment vertical="center"/>
      <protection hidden="1"/>
    </xf>
    <xf numFmtId="4" fontId="0" fillId="3" borderId="0" xfId="0" applyNumberFormat="1" applyFont="1" applyFill="1" applyAlignment="1" applyProtection="1">
      <alignment vertical="center"/>
      <protection hidden="1"/>
    </xf>
    <xf numFmtId="0" fontId="1" fillId="3" borderId="0" xfId="0" applyFont="1" applyFill="1" applyBorder="1" applyAlignment="1" applyProtection="1">
      <alignment vertical="center"/>
      <protection hidden="1"/>
    </xf>
    <xf numFmtId="0" fontId="31" fillId="3"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9" borderId="0" xfId="0" applyFont="1" applyFill="1" applyBorder="1" applyAlignment="1" applyProtection="1">
      <alignment horizontal="right" vertical="center"/>
      <protection hidden="1"/>
    </xf>
    <xf numFmtId="0" fontId="0" fillId="9" borderId="0" xfId="0" applyFill="1" applyBorder="1" applyAlignment="1" applyProtection="1">
      <alignment horizontal="right" vertical="center"/>
      <protection hidden="1"/>
    </xf>
    <xf numFmtId="0" fontId="20" fillId="8" borderId="1" xfId="0"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hidden="1"/>
    </xf>
    <xf numFmtId="0" fontId="19" fillId="9" borderId="12" xfId="0" applyFont="1" applyFill="1" applyBorder="1" applyAlignment="1" applyProtection="1">
      <alignment horizontal="center" vertical="center"/>
      <protection hidden="1"/>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3" xfId="0" applyFont="1" applyFill="1" applyBorder="1" applyAlignment="1" applyProtection="1">
      <alignment horizontal="left" vertical="top" wrapText="1"/>
      <protection locked="0"/>
    </xf>
    <xf numFmtId="0" fontId="19" fillId="8" borderId="8" xfId="0" applyFont="1" applyFill="1" applyBorder="1" applyAlignment="1" applyProtection="1">
      <alignment horizontal="left" vertical="top" wrapText="1"/>
      <protection locked="0"/>
    </xf>
    <xf numFmtId="0" fontId="19" fillId="8" borderId="0" xfId="0" applyFont="1" applyFill="1" applyBorder="1" applyAlignment="1" applyProtection="1">
      <alignment horizontal="left" vertical="top" wrapText="1"/>
      <protection locked="0"/>
    </xf>
    <xf numFmtId="0" fontId="19" fillId="8" borderId="6" xfId="0" applyFont="1" applyFill="1" applyBorder="1" applyAlignment="1" applyProtection="1">
      <alignment horizontal="left" vertical="top" wrapText="1"/>
      <protection locked="0"/>
    </xf>
    <xf numFmtId="0" fontId="19" fillId="8" borderId="7"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19" fillId="8"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hidden="1"/>
    </xf>
    <xf numFmtId="0" fontId="12" fillId="5" borderId="11" xfId="0" applyFont="1" applyFill="1" applyBorder="1" applyAlignment="1" applyProtection="1">
      <alignment horizontal="left" vertical="top" wrapText="1"/>
      <protection hidden="1"/>
    </xf>
    <xf numFmtId="0" fontId="12" fillId="5" borderId="13" xfId="0" applyFont="1" applyFill="1" applyBorder="1" applyAlignment="1" applyProtection="1">
      <alignment horizontal="left" vertical="top" wrapText="1"/>
      <protection hidden="1"/>
    </xf>
    <xf numFmtId="0" fontId="12" fillId="5" borderId="8" xfId="0" applyFont="1" applyFill="1" applyBorder="1" applyAlignment="1" applyProtection="1">
      <alignment horizontal="left" vertical="top" wrapText="1"/>
      <protection hidden="1"/>
    </xf>
    <xf numFmtId="0" fontId="12" fillId="5" borderId="0" xfId="0" applyFont="1" applyFill="1" applyBorder="1" applyAlignment="1" applyProtection="1">
      <alignment horizontal="left" vertical="top" wrapText="1"/>
      <protection hidden="1"/>
    </xf>
    <xf numFmtId="0" fontId="12" fillId="5" borderId="6" xfId="0" applyFont="1" applyFill="1" applyBorder="1" applyAlignment="1" applyProtection="1">
      <alignment horizontal="left" vertical="top" wrapText="1"/>
      <protection hidden="1"/>
    </xf>
    <xf numFmtId="0" fontId="12" fillId="5" borderId="7" xfId="0" applyFont="1" applyFill="1" applyBorder="1" applyAlignment="1" applyProtection="1">
      <alignment horizontal="left" vertical="top" wrapText="1"/>
      <protection hidden="1"/>
    </xf>
    <xf numFmtId="0" fontId="12" fillId="5" borderId="12" xfId="0" applyFont="1" applyFill="1" applyBorder="1" applyAlignment="1" applyProtection="1">
      <alignment horizontal="left" vertical="top" wrapText="1"/>
      <protection hidden="1"/>
    </xf>
    <xf numFmtId="0" fontId="12" fillId="5" borderId="9" xfId="0" applyFont="1" applyFill="1" applyBorder="1" applyAlignment="1" applyProtection="1">
      <alignment horizontal="left" vertical="top" wrapText="1"/>
      <protection hidden="1"/>
    </xf>
    <xf numFmtId="0" fontId="0" fillId="9" borderId="0" xfId="0" applyFill="1" applyBorder="1" applyAlignment="1" applyProtection="1">
      <alignment horizontal="right" vertical="center" wrapText="1"/>
      <protection hidden="1"/>
    </xf>
    <xf numFmtId="0" fontId="0" fillId="9" borderId="6" xfId="0" applyFill="1" applyBorder="1" applyAlignment="1" applyProtection="1">
      <alignment horizontal="right" vertical="center" wrapText="1"/>
      <protection hidden="1"/>
    </xf>
    <xf numFmtId="0" fontId="19" fillId="9" borderId="3" xfId="0" applyFont="1" applyFill="1" applyBorder="1" applyAlignment="1" applyProtection="1">
      <alignment horizontal="center" vertical="center"/>
      <protection hidden="1"/>
    </xf>
    <xf numFmtId="0" fontId="0" fillId="9" borderId="0" xfId="0" applyFill="1" applyBorder="1" applyAlignment="1" applyProtection="1">
      <alignment horizontal="right" vertical="center"/>
      <protection hidden="1"/>
    </xf>
    <xf numFmtId="0" fontId="0" fillId="9" borderId="6" xfId="0" applyFill="1" applyBorder="1" applyAlignment="1" applyProtection="1">
      <alignment horizontal="right" vertical="center"/>
      <protection hidden="1"/>
    </xf>
    <xf numFmtId="0" fontId="0" fillId="9" borderId="8" xfId="0" applyFont="1" applyFill="1" applyBorder="1" applyAlignment="1" applyProtection="1">
      <alignment horizontal="left" vertical="center"/>
      <protection hidden="1"/>
    </xf>
    <xf numFmtId="0" fontId="0" fillId="9" borderId="0" xfId="0" applyFont="1" applyFill="1" applyBorder="1" applyAlignment="1" applyProtection="1">
      <alignment horizontal="left" vertical="center"/>
      <protection hidden="1"/>
    </xf>
    <xf numFmtId="0" fontId="19" fillId="8" borderId="2" xfId="0" applyFont="1" applyFill="1" applyBorder="1" applyAlignment="1" applyProtection="1">
      <alignment horizontal="left" vertical="center" wrapText="1"/>
      <protection locked="0"/>
    </xf>
    <xf numFmtId="0" fontId="19" fillId="8" borderId="3" xfId="0" applyFont="1" applyFill="1" applyBorder="1" applyAlignment="1" applyProtection="1">
      <alignment horizontal="left" vertical="center" wrapText="1"/>
      <protection locked="0"/>
    </xf>
    <xf numFmtId="0" fontId="19" fillId="8" borderId="5"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wrapText="1"/>
      <protection hidden="1"/>
    </xf>
    <xf numFmtId="0" fontId="1" fillId="9" borderId="10"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1" fillId="9" borderId="8" xfId="0" applyFont="1" applyFill="1" applyBorder="1" applyAlignment="1" applyProtection="1">
      <alignment horizontal="center" vertical="center" wrapText="1"/>
      <protection hidden="1"/>
    </xf>
    <xf numFmtId="0" fontId="1" fillId="9" borderId="0" xfId="0" applyFont="1" applyFill="1" applyBorder="1" applyAlignment="1" applyProtection="1">
      <alignment horizontal="center" vertical="center" wrapText="1"/>
      <protection hidden="1"/>
    </xf>
    <xf numFmtId="0" fontId="1" fillId="9" borderId="6" xfId="0" applyFont="1" applyFill="1" applyBorder="1" applyAlignment="1" applyProtection="1">
      <alignment horizontal="center" vertical="center" wrapText="1"/>
      <protection hidden="1"/>
    </xf>
    <xf numFmtId="0" fontId="1" fillId="9" borderId="7"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9" borderId="9" xfId="0" applyFont="1" applyFill="1" applyBorder="1" applyAlignment="1" applyProtection="1">
      <alignment horizontal="center" vertical="center" wrapText="1"/>
      <protection hidden="1"/>
    </xf>
    <xf numFmtId="0" fontId="21" fillId="9" borderId="0" xfId="0" applyFont="1" applyFill="1" applyBorder="1" applyAlignment="1" applyProtection="1">
      <alignment horizontal="right" vertical="center"/>
      <protection hidden="1"/>
    </xf>
    <xf numFmtId="0" fontId="21" fillId="9" borderId="6" xfId="0" applyFont="1" applyFill="1" applyBorder="1" applyAlignment="1" applyProtection="1">
      <alignment horizontal="right" vertical="center"/>
      <protection hidden="1"/>
    </xf>
    <xf numFmtId="0" fontId="0" fillId="9" borderId="0" xfId="0" applyFont="1" applyFill="1" applyBorder="1" applyAlignment="1" applyProtection="1">
      <alignment horizontal="center" vertical="center"/>
      <protection hidden="1"/>
    </xf>
    <xf numFmtId="0" fontId="0" fillId="8" borderId="2"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protection locked="0"/>
    </xf>
    <xf numFmtId="0" fontId="15" fillId="9" borderId="0" xfId="0" applyFont="1" applyFill="1" applyBorder="1" applyAlignment="1" applyProtection="1">
      <alignment horizontal="center" vertical="center"/>
      <protection hidden="1"/>
    </xf>
    <xf numFmtId="0" fontId="0" fillId="8"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hidden="1"/>
    </xf>
    <xf numFmtId="0" fontId="1" fillId="9" borderId="0" xfId="0" applyFont="1" applyFill="1" applyBorder="1" applyAlignment="1" applyProtection="1">
      <alignment horizontal="center" vertical="center"/>
      <protection hidden="1"/>
    </xf>
    <xf numFmtId="0" fontId="0" fillId="5" borderId="10" xfId="0" applyFont="1" applyFill="1" applyBorder="1" applyAlignment="1" applyProtection="1">
      <alignment horizontal="center" vertical="center"/>
      <protection hidden="1"/>
    </xf>
    <xf numFmtId="0" fontId="0" fillId="5" borderId="11" xfId="0" applyFont="1" applyFill="1" applyBorder="1" applyAlignment="1" applyProtection="1">
      <alignment horizontal="center" vertical="center"/>
      <protection hidden="1"/>
    </xf>
    <xf numFmtId="0" fontId="0" fillId="5" borderId="13" xfId="0" applyFont="1" applyFill="1" applyBorder="1" applyAlignment="1" applyProtection="1">
      <alignment horizontal="center" vertical="center"/>
      <protection hidden="1"/>
    </xf>
    <xf numFmtId="0" fontId="0" fillId="5" borderId="8"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protection hidden="1"/>
    </xf>
    <xf numFmtId="0" fontId="0" fillId="5" borderId="6"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5" borderId="12" xfId="0" applyFont="1" applyFill="1" applyBorder="1" applyAlignment="1" applyProtection="1">
      <alignment horizontal="center" vertical="center"/>
      <protection hidden="1"/>
    </xf>
    <xf numFmtId="0" fontId="0" fillId="5" borderId="9" xfId="0" applyFont="1" applyFill="1" applyBorder="1" applyAlignment="1" applyProtection="1">
      <alignment horizontal="center" vertical="center"/>
      <protection hidden="1"/>
    </xf>
    <xf numFmtId="0" fontId="15" fillId="9" borderId="11" xfId="0" applyFont="1" applyFill="1" applyBorder="1" applyAlignment="1" applyProtection="1">
      <alignment horizontal="center" vertical="center"/>
      <protection hidden="1"/>
    </xf>
    <xf numFmtId="0" fontId="21" fillId="9" borderId="14" xfId="0" applyFont="1" applyFill="1" applyBorder="1" applyAlignment="1" applyProtection="1">
      <alignment horizontal="center" vertical="center" wrapText="1"/>
      <protection hidden="1"/>
    </xf>
    <xf numFmtId="0" fontId="21" fillId="9" borderId="15" xfId="0" applyFont="1" applyFill="1" applyBorder="1" applyAlignment="1" applyProtection="1">
      <alignment horizontal="center" vertical="center" wrapText="1"/>
      <protection hidden="1"/>
    </xf>
    <xf numFmtId="0" fontId="21" fillId="9" borderId="16" xfId="0" applyFont="1" applyFill="1" applyBorder="1" applyAlignment="1" applyProtection="1">
      <alignment horizontal="center" vertical="center" wrapText="1"/>
      <protection hidden="1"/>
    </xf>
    <xf numFmtId="0" fontId="0" fillId="9" borderId="8" xfId="0" applyFont="1" applyFill="1" applyBorder="1" applyAlignment="1" applyProtection="1">
      <alignment horizontal="left" vertical="center" wrapText="1"/>
      <protection hidden="1"/>
    </xf>
    <xf numFmtId="0" fontId="10" fillId="9" borderId="0" xfId="0" applyFont="1" applyFill="1" applyBorder="1" applyAlignment="1" applyProtection="1">
      <alignment horizontal="center" vertical="center"/>
      <protection hidden="1"/>
    </xf>
    <xf numFmtId="0" fontId="14" fillId="7" borderId="2" xfId="0" applyFont="1" applyFill="1" applyBorder="1" applyAlignment="1" applyProtection="1">
      <alignment horizontal="center" vertical="center"/>
      <protection hidden="1"/>
    </xf>
    <xf numFmtId="0" fontId="14" fillId="7" borderId="3" xfId="0" applyFont="1" applyFill="1" applyBorder="1" applyAlignment="1" applyProtection="1">
      <alignment horizontal="center" vertical="center"/>
      <protection hidden="1"/>
    </xf>
    <xf numFmtId="0" fontId="14" fillId="7" borderId="5" xfId="0" applyFont="1" applyFill="1" applyBorder="1" applyAlignment="1" applyProtection="1">
      <alignment horizontal="center" vertical="center"/>
      <protection hidden="1"/>
    </xf>
    <xf numFmtId="0" fontId="12" fillId="9" borderId="0" xfId="0" applyFont="1" applyFill="1" applyAlignment="1" applyProtection="1">
      <alignment horizontal="left" wrapText="1"/>
      <protection hidden="1"/>
    </xf>
    <xf numFmtId="0" fontId="12" fillId="9" borderId="0" xfId="0" applyFont="1" applyFill="1" applyBorder="1" applyAlignment="1" applyProtection="1">
      <alignment horizontal="left" wrapText="1"/>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1" fillId="5" borderId="2" xfId="0" applyFont="1" applyFill="1" applyBorder="1" applyAlignment="1" applyProtection="1">
      <alignment horizontal="left"/>
      <protection hidden="1"/>
    </xf>
    <xf numFmtId="0" fontId="1" fillId="5" borderId="3" xfId="0" applyFont="1" applyFill="1" applyBorder="1" applyAlignment="1" applyProtection="1">
      <alignment horizontal="left"/>
      <protection hidden="1"/>
    </xf>
    <xf numFmtId="0" fontId="1" fillId="5" borderId="5" xfId="0" applyFont="1" applyFill="1" applyBorder="1" applyAlignment="1" applyProtection="1">
      <alignment horizontal="left"/>
      <protection hidden="1"/>
    </xf>
    <xf numFmtId="0" fontId="6"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right" vertical="center"/>
      <protection hidden="1"/>
    </xf>
    <xf numFmtId="0" fontId="6" fillId="0" borderId="1" xfId="0" applyFont="1" applyFill="1" applyBorder="1" applyAlignment="1" applyProtection="1">
      <alignment horizontal="right" vertical="center"/>
      <protection hidden="1"/>
    </xf>
    <xf numFmtId="0" fontId="28" fillId="9" borderId="0" xfId="0" applyFont="1" applyFill="1" applyAlignment="1" applyProtection="1">
      <alignment horizontal="right" vertical="center"/>
      <protection hidden="1"/>
    </xf>
    <xf numFmtId="0" fontId="28" fillId="9" borderId="4" xfId="0" applyFont="1" applyFill="1" applyBorder="1" applyAlignment="1" applyProtection="1">
      <alignment horizontal="right" vertical="center"/>
      <protection hidden="1"/>
    </xf>
    <xf numFmtId="0" fontId="24" fillId="0" borderId="21" xfId="0" applyFont="1" applyBorder="1" applyAlignment="1" applyProtection="1">
      <alignment horizontal="center" vertical="center" textRotation="90" wrapText="1"/>
      <protection hidden="1"/>
    </xf>
    <xf numFmtId="0" fontId="24" fillId="0" borderId="22" xfId="0" applyFont="1" applyBorder="1" applyAlignment="1" applyProtection="1">
      <alignment horizontal="center" vertical="center" textRotation="90"/>
      <protection hidden="1"/>
    </xf>
    <xf numFmtId="0" fontId="24" fillId="0" borderId="27" xfId="0" applyFont="1" applyBorder="1" applyAlignment="1" applyProtection="1">
      <alignment horizontal="center" vertical="center" textRotation="90"/>
      <protection hidden="1"/>
    </xf>
    <xf numFmtId="0" fontId="28" fillId="9" borderId="0" xfId="0" applyFont="1" applyFill="1" applyBorder="1" applyAlignment="1" applyProtection="1">
      <alignment horizontal="right" vertical="center"/>
      <protection hidden="1"/>
    </xf>
    <xf numFmtId="0" fontId="2" fillId="9" borderId="0" xfId="0" applyFont="1" applyFill="1" applyAlignment="1" applyProtection="1">
      <alignment horizontal="right" vertical="center" wrapText="1"/>
      <protection hidden="1"/>
    </xf>
    <xf numFmtId="0" fontId="1" fillId="5" borderId="1" xfId="0" applyFont="1" applyFill="1" applyBorder="1" applyAlignment="1" applyProtection="1">
      <alignment horizontal="left" vertical="top" wrapText="1"/>
      <protection hidden="1"/>
    </xf>
    <xf numFmtId="0" fontId="16" fillId="6" borderId="2" xfId="0" applyFont="1" applyFill="1" applyBorder="1" applyAlignment="1" applyProtection="1">
      <alignment horizontal="left" vertical="center" wrapText="1"/>
      <protection hidden="1"/>
    </xf>
    <xf numFmtId="0" fontId="16" fillId="6" borderId="3" xfId="0" applyFont="1" applyFill="1" applyBorder="1" applyAlignment="1" applyProtection="1">
      <alignment horizontal="left" vertical="center" wrapText="1"/>
      <protection hidden="1"/>
    </xf>
    <xf numFmtId="0" fontId="16" fillId="6" borderId="5" xfId="0" applyFont="1" applyFill="1" applyBorder="1" applyAlignment="1" applyProtection="1">
      <alignment horizontal="left" vertical="center"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5" xfId="0" applyFont="1" applyBorder="1" applyAlignment="1" applyProtection="1">
      <alignment horizontal="left"/>
      <protection hidden="1"/>
    </xf>
    <xf numFmtId="10" fontId="1" fillId="5" borderId="1" xfId="1" applyNumberFormat="1" applyFont="1" applyFill="1" applyBorder="1" applyAlignment="1" applyProtection="1">
      <alignment vertical="center"/>
      <protection hidden="1"/>
    </xf>
    <xf numFmtId="0" fontId="34" fillId="9" borderId="0" xfId="0" applyFont="1" applyFill="1" applyBorder="1" applyAlignment="1" applyProtection="1">
      <alignment horizontal="right" vertical="top" wrapText="1"/>
      <protection hidden="1"/>
    </xf>
    <xf numFmtId="0" fontId="34" fillId="9" borderId="12" xfId="0" applyFont="1" applyFill="1" applyBorder="1" applyAlignment="1" applyProtection="1">
      <alignment horizontal="right" vertical="top" wrapText="1"/>
      <protection hidden="1"/>
    </xf>
    <xf numFmtId="9" fontId="35" fillId="9" borderId="0" xfId="0" applyNumberFormat="1" applyFont="1" applyFill="1" applyBorder="1" applyAlignment="1" applyProtection="1">
      <alignment horizontal="center" vertical="center"/>
      <protection hidden="1"/>
    </xf>
    <xf numFmtId="4" fontId="33" fillId="9" borderId="0" xfId="0" applyNumberFormat="1" applyFont="1" applyFill="1" applyBorder="1" applyAlignment="1" applyProtection="1">
      <alignment vertical="center"/>
      <protection hidden="1"/>
    </xf>
  </cellXfs>
  <cellStyles count="26">
    <cellStyle name="Κανονικό" xfId="0" builtinId="0"/>
    <cellStyle name="Κανονικό 11 2" xfId="14" xr:uid="{00000000-0005-0000-0000-000002000000}"/>
    <cellStyle name="Κανονικό 11 3" xfId="16" xr:uid="{00000000-0005-0000-0000-000003000000}"/>
    <cellStyle name="Κανονικό 11 4" xfId="15" xr:uid="{00000000-0005-0000-0000-000004000000}"/>
    <cellStyle name="Κανονικό 11 5" xfId="17" xr:uid="{00000000-0005-0000-0000-000005000000}"/>
    <cellStyle name="Κανονικό 11 6" xfId="18" xr:uid="{00000000-0005-0000-0000-000006000000}"/>
    <cellStyle name="Κανονικό 11 7" xfId="19" xr:uid="{00000000-0005-0000-0000-000007000000}"/>
    <cellStyle name="Κανονικό 12 3" xfId="25" xr:uid="{00000000-0005-0000-0000-000008000000}"/>
    <cellStyle name="Κανονικό 12 4" xfId="24" xr:uid="{00000000-0005-0000-0000-000009000000}"/>
    <cellStyle name="Κανονικό 12 5" xfId="23" xr:uid="{00000000-0005-0000-0000-00000A000000}"/>
    <cellStyle name="Κανονικό 12 6" xfId="22" xr:uid="{00000000-0005-0000-0000-00000B000000}"/>
    <cellStyle name="Κανονικό 12 7" xfId="21" xr:uid="{00000000-0005-0000-0000-00000C000000}"/>
    <cellStyle name="Κανονικό 12 8" xfId="20" xr:uid="{00000000-0005-0000-0000-00000D000000}"/>
    <cellStyle name="Κανονικό 2 3" xfId="6" xr:uid="{00000000-0005-0000-0000-00000E000000}"/>
    <cellStyle name="Κανονικό 2 4" xfId="8" xr:uid="{00000000-0005-0000-0000-00000F000000}"/>
    <cellStyle name="Κανονικό 2 5" xfId="9" xr:uid="{00000000-0005-0000-0000-000010000000}"/>
    <cellStyle name="Κανονικό 2 6" xfId="7" xr:uid="{00000000-0005-0000-0000-000011000000}"/>
    <cellStyle name="Κανονικό 2 7" xfId="10" xr:uid="{00000000-0005-0000-0000-000012000000}"/>
    <cellStyle name="Κανονικό 2 8" xfId="11" xr:uid="{00000000-0005-0000-0000-000013000000}"/>
    <cellStyle name="Κανονικό 3" xfId="12" xr:uid="{00000000-0005-0000-0000-000014000000}"/>
    <cellStyle name="Κανονικό 3 3" xfId="13" xr:uid="{00000000-0005-0000-0000-000015000000}"/>
    <cellStyle name="Κανονικό 4" xfId="3" xr:uid="{00000000-0005-0000-0000-000016000000}"/>
    <cellStyle name="Κανονικό 4 6" xfId="5" xr:uid="{00000000-0005-0000-0000-000017000000}"/>
    <cellStyle name="Κανονικό 6" xfId="2" xr:uid="{00000000-0005-0000-0000-000018000000}"/>
    <cellStyle name="Κανονικό 8 46" xfId="4" xr:uid="{00000000-0005-0000-0000-000019000000}"/>
    <cellStyle name="Ποσοστό" xfId="1" builtinId="5"/>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134471</xdr:colOff>
      <xdr:row>4</xdr:row>
      <xdr:rowOff>110472</xdr:rowOff>
    </xdr:to>
    <xdr:pic>
      <xdr:nvPicPr>
        <xdr:cNvPr id="4" name="Picture 3">
          <a:extLst>
            <a:ext uri="{FF2B5EF4-FFF2-40B4-BE49-F238E27FC236}">
              <a16:creationId xmlns:a16="http://schemas.microsoft.com/office/drawing/2014/main" id="{5E72CCCB-34EE-42F9-9C8A-73F7CE60E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22059" cy="760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2486025</xdr:colOff>
      <xdr:row>1</xdr:row>
      <xdr:rowOff>462896</xdr:rowOff>
    </xdr:to>
    <xdr:pic>
      <xdr:nvPicPr>
        <xdr:cNvPr id="4" name="Picture 3">
          <a:extLst>
            <a:ext uri="{FF2B5EF4-FFF2-40B4-BE49-F238E27FC236}">
              <a16:creationId xmlns:a16="http://schemas.microsoft.com/office/drawing/2014/main" id="{C109F251-2470-4FF8-93C0-5CC98FC79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653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2593889</xdr:colOff>
      <xdr:row>2</xdr:row>
      <xdr:rowOff>485775</xdr:rowOff>
    </xdr:to>
    <xdr:pic>
      <xdr:nvPicPr>
        <xdr:cNvPr id="2" name="Picture 3">
          <a:extLst>
            <a:ext uri="{FF2B5EF4-FFF2-40B4-BE49-F238E27FC236}">
              <a16:creationId xmlns:a16="http://schemas.microsoft.com/office/drawing/2014/main" id="{63E31C8A-27E0-41DD-9B63-C24F36FE3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675"/>
          <a:ext cx="3089189"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16566</xdr:rowOff>
    </xdr:from>
    <xdr:to>
      <xdr:col>2</xdr:col>
      <xdr:colOff>122431</xdr:colOff>
      <xdr:row>3</xdr:row>
      <xdr:rowOff>165652</xdr:rowOff>
    </xdr:to>
    <xdr:pic>
      <xdr:nvPicPr>
        <xdr:cNvPr id="5" name="Picture 4">
          <a:extLst>
            <a:ext uri="{FF2B5EF4-FFF2-40B4-BE49-F238E27FC236}">
              <a16:creationId xmlns:a16="http://schemas.microsoft.com/office/drawing/2014/main" id="{EB3C2396-EFBE-4069-BB1D-FFD5FCCF1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66"/>
          <a:ext cx="3244974" cy="720586"/>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3"/>
  <sheetViews>
    <sheetView showGridLines="0" tabSelected="1" zoomScaleNormal="100" zoomScaleSheetLayoutView="100" workbookViewId="0">
      <selection activeCell="D23" sqref="D23"/>
    </sheetView>
  </sheetViews>
  <sheetFormatPr defaultColWidth="9.109375" defaultRowHeight="14.4" x14ac:dyDescent="0.3"/>
  <cols>
    <col min="1" max="1" width="1.5546875" style="132" customWidth="1"/>
    <col min="2" max="2" width="27.6640625" style="132" customWidth="1"/>
    <col min="3" max="3" width="27.5546875" style="132" customWidth="1"/>
    <col min="4" max="4" width="23.109375" style="132" customWidth="1"/>
    <col min="5" max="5" width="7.109375" style="132" customWidth="1"/>
    <col min="6" max="6" width="24.5546875" style="132" customWidth="1"/>
    <col min="7" max="7" width="1.44140625" style="132" customWidth="1"/>
    <col min="8" max="8" width="23.5546875" style="132" customWidth="1"/>
    <col min="9" max="9" width="1.6640625" style="132" customWidth="1"/>
    <col min="10" max="11" width="9.109375" style="132"/>
    <col min="12" max="12" width="21.88671875" style="132" customWidth="1"/>
    <col min="13" max="16384" width="9.109375" style="132"/>
  </cols>
  <sheetData>
    <row r="1" spans="1:10" ht="9" customHeight="1" x14ac:dyDescent="0.3">
      <c r="A1" s="86"/>
      <c r="B1" s="87"/>
      <c r="C1" s="87"/>
      <c r="D1" s="87"/>
      <c r="E1" s="87"/>
      <c r="F1" s="87"/>
      <c r="G1" s="87"/>
      <c r="H1" s="87"/>
      <c r="I1" s="88"/>
    </row>
    <row r="2" spans="1:10" ht="15" customHeight="1" x14ac:dyDescent="0.3">
      <c r="A2" s="89"/>
      <c r="B2" s="8"/>
      <c r="C2" s="238" t="s">
        <v>148</v>
      </c>
      <c r="D2" s="238"/>
      <c r="E2" s="238"/>
      <c r="F2" s="238"/>
      <c r="G2" s="238"/>
      <c r="H2" s="238"/>
      <c r="I2" s="90"/>
    </row>
    <row r="3" spans="1:10" ht="15" customHeight="1" x14ac:dyDescent="0.3">
      <c r="A3" s="89"/>
      <c r="B3" s="91"/>
      <c r="C3" s="238"/>
      <c r="D3" s="238"/>
      <c r="E3" s="238"/>
      <c r="F3" s="238"/>
      <c r="G3" s="238"/>
      <c r="H3" s="238"/>
      <c r="I3" s="90"/>
    </row>
    <row r="4" spans="1:10" ht="12.75" customHeight="1" x14ac:dyDescent="0.3">
      <c r="A4" s="89"/>
      <c r="B4" s="91"/>
      <c r="C4" s="238"/>
      <c r="D4" s="238"/>
      <c r="E4" s="238"/>
      <c r="F4" s="238"/>
      <c r="G4" s="238"/>
      <c r="H4" s="238"/>
      <c r="I4" s="90"/>
    </row>
    <row r="5" spans="1:10" s="133" customFormat="1" ht="9.75" customHeight="1" x14ac:dyDescent="0.3">
      <c r="A5" s="92"/>
      <c r="B5" s="5"/>
      <c r="C5" s="239"/>
      <c r="D5" s="239"/>
      <c r="E5" s="239"/>
      <c r="F5" s="239"/>
      <c r="G5" s="239"/>
      <c r="H5" s="239"/>
      <c r="I5" s="93"/>
    </row>
    <row r="6" spans="1:10" s="133" customFormat="1" ht="34.5" customHeight="1" x14ac:dyDescent="0.3">
      <c r="A6" s="92"/>
      <c r="B6" s="94" t="s">
        <v>27</v>
      </c>
      <c r="C6" s="169"/>
      <c r="D6" s="170"/>
      <c r="E6" s="170"/>
      <c r="F6" s="170"/>
      <c r="G6" s="170"/>
      <c r="H6" s="171"/>
      <c r="I6" s="93"/>
      <c r="J6" s="137" t="s">
        <v>106</v>
      </c>
    </row>
    <row r="7" spans="1:10" s="133" customFormat="1" ht="4.5" customHeight="1" x14ac:dyDescent="0.3">
      <c r="A7" s="92"/>
      <c r="B7" s="5"/>
      <c r="C7" s="24"/>
      <c r="D7" s="24"/>
      <c r="E7" s="24"/>
      <c r="F7" s="24"/>
      <c r="G7" s="24"/>
      <c r="H7" s="24"/>
      <c r="I7" s="93"/>
    </row>
    <row r="8" spans="1:10" s="133" customFormat="1" ht="34.5" customHeight="1" x14ac:dyDescent="0.3">
      <c r="A8" s="92"/>
      <c r="B8" s="94" t="s">
        <v>28</v>
      </c>
      <c r="C8" s="169"/>
      <c r="D8" s="170"/>
      <c r="E8" s="170"/>
      <c r="F8" s="170"/>
      <c r="G8" s="170"/>
      <c r="H8" s="171"/>
      <c r="I8" s="93"/>
      <c r="J8" s="137" t="s">
        <v>107</v>
      </c>
    </row>
    <row r="9" spans="1:10" s="133" customFormat="1" ht="4.5" customHeight="1" x14ac:dyDescent="0.3">
      <c r="A9" s="92"/>
      <c r="B9" s="5"/>
      <c r="C9" s="24"/>
      <c r="D9" s="24"/>
      <c r="E9" s="24"/>
      <c r="F9" s="24"/>
      <c r="G9" s="24"/>
      <c r="H9" s="24"/>
      <c r="I9" s="93"/>
    </row>
    <row r="10" spans="1:10" s="133" customFormat="1" ht="17.25" customHeight="1" x14ac:dyDescent="0.3">
      <c r="A10" s="92"/>
      <c r="B10" s="46" t="s">
        <v>29</v>
      </c>
      <c r="C10" s="141"/>
      <c r="D10" s="5"/>
      <c r="E10" s="5"/>
      <c r="F10" s="5"/>
      <c r="G10" s="5"/>
      <c r="H10" s="5"/>
      <c r="I10" s="93"/>
      <c r="J10" s="137" t="s">
        <v>108</v>
      </c>
    </row>
    <row r="11" spans="1:10" s="133" customFormat="1" ht="4.5" customHeight="1" x14ac:dyDescent="0.3">
      <c r="A11" s="92"/>
      <c r="B11" s="5"/>
      <c r="C11" s="5"/>
      <c r="D11" s="5"/>
      <c r="E11" s="5"/>
      <c r="F11" s="5"/>
      <c r="G11" s="5"/>
      <c r="H11" s="5"/>
      <c r="I11" s="93"/>
    </row>
    <row r="12" spans="1:10" s="133" customFormat="1" ht="28.8" x14ac:dyDescent="0.3">
      <c r="A12" s="92"/>
      <c r="B12" s="94" t="s">
        <v>70</v>
      </c>
      <c r="C12" s="95" t="s">
        <v>30</v>
      </c>
      <c r="D12" s="104"/>
      <c r="E12" s="96" t="s">
        <v>31</v>
      </c>
      <c r="F12" s="104"/>
      <c r="G12" s="5"/>
      <c r="H12" s="5"/>
      <c r="I12" s="93"/>
      <c r="J12" s="137" t="s">
        <v>109</v>
      </c>
    </row>
    <row r="13" spans="1:10" s="133" customFormat="1" ht="4.5" customHeight="1" x14ac:dyDescent="0.3">
      <c r="A13" s="92"/>
      <c r="B13" s="5"/>
      <c r="C13" s="5"/>
      <c r="D13" s="5"/>
      <c r="E13" s="5"/>
      <c r="F13" s="5"/>
      <c r="G13" s="5"/>
      <c r="H13" s="5"/>
      <c r="I13" s="93"/>
    </row>
    <row r="14" spans="1:10" s="133" customFormat="1" ht="30" customHeight="1" x14ac:dyDescent="0.3">
      <c r="A14" s="92"/>
      <c r="B14" s="94" t="s">
        <v>115</v>
      </c>
      <c r="C14" s="95" t="s">
        <v>30</v>
      </c>
      <c r="D14" s="104"/>
      <c r="E14" s="96" t="s">
        <v>31</v>
      </c>
      <c r="F14" s="104"/>
      <c r="G14" s="5"/>
      <c r="H14" s="5"/>
      <c r="I14" s="93"/>
      <c r="J14" s="137" t="s">
        <v>110</v>
      </c>
    </row>
    <row r="15" spans="1:10" s="133" customFormat="1" ht="5.25" customHeight="1" x14ac:dyDescent="0.3">
      <c r="A15" s="92"/>
      <c r="B15" s="5"/>
      <c r="C15" s="5"/>
      <c r="D15" s="97"/>
      <c r="E15" s="5"/>
      <c r="F15" s="5"/>
      <c r="G15" s="5"/>
      <c r="H15" s="5"/>
      <c r="I15" s="93"/>
    </row>
    <row r="16" spans="1:10" s="134" customFormat="1" ht="18" customHeight="1" x14ac:dyDescent="0.3">
      <c r="A16" s="98"/>
      <c r="B16" s="172" t="s">
        <v>36</v>
      </c>
      <c r="C16" s="173"/>
      <c r="D16" s="173"/>
      <c r="E16" s="173"/>
      <c r="F16" s="173"/>
      <c r="G16" s="173"/>
      <c r="H16" s="174"/>
      <c r="I16" s="99"/>
    </row>
    <row r="17" spans="1:10" s="133" customFormat="1" ht="7.5" customHeight="1" x14ac:dyDescent="0.3">
      <c r="A17" s="92"/>
      <c r="B17" s="5"/>
      <c r="C17" s="5"/>
      <c r="D17" s="5"/>
      <c r="E17" s="5"/>
      <c r="F17" s="5"/>
      <c r="G17" s="5"/>
      <c r="H17" s="5"/>
      <c r="I17" s="93"/>
    </row>
    <row r="18" spans="1:10" s="133" customFormat="1" ht="18" x14ac:dyDescent="0.3">
      <c r="A18" s="92"/>
      <c r="B18" s="5"/>
      <c r="C18" s="5"/>
      <c r="D18" s="100">
        <f>D21</f>
        <v>1</v>
      </c>
      <c r="E18" s="5"/>
      <c r="F18" s="240">
        <v>1</v>
      </c>
      <c r="G18" s="5"/>
      <c r="H18" s="138"/>
      <c r="I18" s="93"/>
    </row>
    <row r="19" spans="1:10" s="133" customFormat="1" x14ac:dyDescent="0.3">
      <c r="A19" s="92"/>
      <c r="B19" s="165" t="s">
        <v>48</v>
      </c>
      <c r="C19" s="166"/>
      <c r="D19" s="25">
        <f>ROUND(F19*$D$18,2)</f>
        <v>0</v>
      </c>
      <c r="E19" s="5"/>
      <c r="F19" s="241">
        <f>+'Στοιχεία Προϋπολογισμού'!C14</f>
        <v>0</v>
      </c>
      <c r="G19" s="5"/>
      <c r="H19" s="138"/>
      <c r="I19" s="93"/>
    </row>
    <row r="20" spans="1:10" s="133" customFormat="1" ht="5.25" customHeight="1" x14ac:dyDescent="0.3">
      <c r="A20" s="92"/>
      <c r="B20" s="43"/>
      <c r="C20" s="43"/>
      <c r="D20" s="43"/>
      <c r="E20" s="5"/>
      <c r="F20" s="5"/>
      <c r="G20" s="5"/>
      <c r="H20" s="138"/>
      <c r="I20" s="93"/>
    </row>
    <row r="21" spans="1:10" s="133" customFormat="1" ht="15.6" x14ac:dyDescent="0.3">
      <c r="A21" s="92"/>
      <c r="B21" s="165" t="s">
        <v>43</v>
      </c>
      <c r="C21" s="166"/>
      <c r="D21" s="237">
        <v>1</v>
      </c>
      <c r="E21" s="5"/>
      <c r="F21" s="186" t="str">
        <f>IF(D21&gt;100%,"ΥΠΑΡΧΕΙ ΥΠΕΡΒΑΣΗ ΣΤΟ ΜΕΓΙΣΤΟ ΠΟΣΟΣΤΟ","")</f>
        <v/>
      </c>
      <c r="G21" s="186"/>
      <c r="H21" s="186"/>
      <c r="I21" s="93"/>
      <c r="J21" s="137"/>
    </row>
    <row r="22" spans="1:10" s="133" customFormat="1" ht="5.25" customHeight="1" x14ac:dyDescent="0.3">
      <c r="A22" s="92"/>
      <c r="B22" s="43"/>
      <c r="C22" s="43"/>
      <c r="D22" s="43"/>
      <c r="E22" s="5"/>
      <c r="F22" s="5"/>
      <c r="G22" s="5"/>
      <c r="H22" s="5"/>
      <c r="I22" s="93"/>
    </row>
    <row r="23" spans="1:10" s="133" customFormat="1" ht="15.6" x14ac:dyDescent="0.3">
      <c r="A23" s="92"/>
      <c r="B23" s="184" t="s">
        <v>44</v>
      </c>
      <c r="C23" s="185"/>
      <c r="D23" s="131"/>
      <c r="E23" s="5"/>
      <c r="F23" s="186" t="str">
        <f>IF(D23&gt;15%,"ΥΠΑΡΧΕΙ ΥΠΕΡΒΑΣΗ ΣΤΟ ΜΕΓΙΣΤΟ ΠΟΣΟΣΤΟ","")</f>
        <v/>
      </c>
      <c r="G23" s="186"/>
      <c r="H23" s="186"/>
      <c r="I23" s="93"/>
      <c r="J23" s="137" t="s">
        <v>111</v>
      </c>
    </row>
    <row r="24" spans="1:10" s="133" customFormat="1" ht="5.25" customHeight="1" x14ac:dyDescent="0.3">
      <c r="A24" s="92"/>
      <c r="B24" s="44"/>
      <c r="C24" s="44"/>
      <c r="D24" s="44"/>
      <c r="E24" s="45"/>
      <c r="F24" s="45"/>
      <c r="G24" s="45"/>
      <c r="H24" s="45"/>
      <c r="I24" s="93"/>
    </row>
    <row r="25" spans="1:10" s="133" customFormat="1" ht="5.25" customHeight="1" x14ac:dyDescent="0.3">
      <c r="A25" s="92"/>
      <c r="B25" s="43"/>
      <c r="C25" s="43"/>
      <c r="D25" s="43"/>
      <c r="E25" s="5"/>
      <c r="F25" s="5"/>
      <c r="G25" s="5"/>
      <c r="H25" s="5"/>
      <c r="I25" s="93"/>
    </row>
    <row r="26" spans="1:10" s="133" customFormat="1" ht="5.25" customHeight="1" x14ac:dyDescent="0.3">
      <c r="A26" s="92"/>
      <c r="B26" s="43"/>
      <c r="C26" s="43"/>
      <c r="D26" s="43"/>
      <c r="E26" s="5"/>
      <c r="F26" s="5"/>
      <c r="G26" s="5"/>
      <c r="H26" s="5"/>
      <c r="I26" s="93"/>
    </row>
    <row r="27" spans="1:10" s="133" customFormat="1" x14ac:dyDescent="0.3">
      <c r="A27" s="92"/>
      <c r="B27" s="184" t="s">
        <v>32</v>
      </c>
      <c r="C27" s="185"/>
      <c r="D27" s="25">
        <f>+D19</f>
        <v>0</v>
      </c>
      <c r="E27" s="5"/>
      <c r="F27" s="175" t="s">
        <v>33</v>
      </c>
      <c r="G27" s="176"/>
      <c r="H27" s="177"/>
      <c r="I27" s="93"/>
    </row>
    <row r="28" spans="1:10" s="133" customFormat="1" ht="5.25" customHeight="1" x14ac:dyDescent="0.3">
      <c r="A28" s="92"/>
      <c r="B28" s="43"/>
      <c r="C28" s="43"/>
      <c r="D28" s="43"/>
      <c r="E28" s="5"/>
      <c r="F28" s="178"/>
      <c r="G28" s="179"/>
      <c r="H28" s="180"/>
      <c r="I28" s="93"/>
    </row>
    <row r="29" spans="1:10" s="133" customFormat="1" x14ac:dyDescent="0.3">
      <c r="A29" s="92"/>
      <c r="B29" s="165" t="s">
        <v>45</v>
      </c>
      <c r="C29" s="166"/>
      <c r="D29" s="25">
        <f>ROUND(D27*50%,2)</f>
        <v>0</v>
      </c>
      <c r="E29" s="5"/>
      <c r="F29" s="181"/>
      <c r="G29" s="182"/>
      <c r="H29" s="183"/>
      <c r="I29" s="93"/>
    </row>
    <row r="30" spans="1:10" s="133" customFormat="1" ht="5.25" customHeight="1" x14ac:dyDescent="0.3">
      <c r="A30" s="92"/>
      <c r="B30" s="43"/>
      <c r="C30" s="43"/>
      <c r="D30" s="43"/>
      <c r="E30" s="5"/>
      <c r="F30" s="204" t="s">
        <v>34</v>
      </c>
      <c r="G30" s="5"/>
      <c r="H30" s="204" t="s">
        <v>35</v>
      </c>
      <c r="I30" s="93"/>
    </row>
    <row r="31" spans="1:10" s="133" customFormat="1" x14ac:dyDescent="0.3">
      <c r="A31" s="92"/>
      <c r="B31" s="5"/>
      <c r="C31" s="43"/>
      <c r="D31" s="43"/>
      <c r="E31" s="5"/>
      <c r="F31" s="205"/>
      <c r="G31" s="5"/>
      <c r="H31" s="205"/>
      <c r="I31" s="93"/>
    </row>
    <row r="32" spans="1:10" s="133" customFormat="1" ht="5.25" customHeight="1" x14ac:dyDescent="0.3">
      <c r="A32" s="92"/>
      <c r="B32" s="140"/>
      <c r="C32" s="43"/>
      <c r="D32" s="43"/>
      <c r="E32" s="5"/>
      <c r="F32" s="206"/>
      <c r="G32" s="5"/>
      <c r="H32" s="206"/>
      <c r="I32" s="93"/>
    </row>
    <row r="33" spans="1:12" s="133" customFormat="1" ht="15.6" x14ac:dyDescent="0.3">
      <c r="A33" s="92"/>
      <c r="B33" s="162" t="s">
        <v>47</v>
      </c>
      <c r="C33" s="163"/>
      <c r="D33" s="25">
        <f>+F19-D27</f>
        <v>0</v>
      </c>
      <c r="E33" s="5"/>
      <c r="F33" s="25">
        <v>0</v>
      </c>
      <c r="G33" s="5"/>
      <c r="H33" s="25">
        <v>0</v>
      </c>
      <c r="I33" s="93"/>
      <c r="J33" s="137"/>
    </row>
    <row r="34" spans="1:12" s="133" customFormat="1" ht="6" customHeight="1" x14ac:dyDescent="0.3">
      <c r="A34" s="92"/>
      <c r="B34" s="5"/>
      <c r="C34" s="5"/>
      <c r="D34" s="5"/>
      <c r="E34" s="5"/>
      <c r="F34" s="5"/>
      <c r="G34" s="5"/>
      <c r="H34" s="5"/>
      <c r="I34" s="93"/>
    </row>
    <row r="35" spans="1:12" s="134" customFormat="1" ht="18" customHeight="1" x14ac:dyDescent="0.3">
      <c r="A35" s="98"/>
      <c r="B35" s="172" t="s">
        <v>46</v>
      </c>
      <c r="C35" s="173"/>
      <c r="D35" s="173"/>
      <c r="E35" s="173"/>
      <c r="F35" s="173"/>
      <c r="G35" s="173"/>
      <c r="H35" s="174"/>
      <c r="I35" s="99"/>
    </row>
    <row r="36" spans="1:12" s="133" customFormat="1" ht="7.5" customHeight="1" x14ac:dyDescent="0.3">
      <c r="A36" s="92"/>
      <c r="B36" s="5"/>
      <c r="C36" s="5"/>
      <c r="D36" s="5"/>
      <c r="E36" s="5"/>
      <c r="F36" s="5"/>
      <c r="G36" s="5"/>
      <c r="H36" s="5"/>
      <c r="I36" s="93"/>
    </row>
    <row r="37" spans="1:12" s="133" customFormat="1" ht="16.5" customHeight="1" x14ac:dyDescent="0.3">
      <c r="A37" s="92"/>
      <c r="B37" s="143" t="s">
        <v>134</v>
      </c>
      <c r="C37" s="143"/>
      <c r="D37" s="143"/>
      <c r="E37" s="143"/>
      <c r="F37" s="143"/>
      <c r="G37" s="143"/>
      <c r="H37" s="143"/>
      <c r="I37" s="93"/>
      <c r="L37" s="135"/>
    </row>
    <row r="38" spans="1:12" s="133" customFormat="1" ht="3.75" customHeight="1" x14ac:dyDescent="0.3">
      <c r="A38" s="92"/>
      <c r="B38" s="59"/>
      <c r="C38" s="59"/>
      <c r="D38" s="59"/>
      <c r="E38" s="59"/>
      <c r="F38" s="59"/>
      <c r="G38" s="59"/>
      <c r="H38" s="59"/>
      <c r="I38" s="93"/>
      <c r="L38" s="135"/>
    </row>
    <row r="39" spans="1:12" s="133" customFormat="1" ht="28.5" customHeight="1" x14ac:dyDescent="0.3">
      <c r="A39" s="92"/>
      <c r="B39" s="162" t="s">
        <v>146</v>
      </c>
      <c r="C39" s="163"/>
      <c r="D39" s="25">
        <f>'Δαπάνες περιόδου'!J48</f>
        <v>0</v>
      </c>
      <c r="E39" s="207" t="s">
        <v>147</v>
      </c>
      <c r="F39" s="168"/>
      <c r="G39" s="168"/>
      <c r="H39" s="168"/>
      <c r="I39" s="93"/>
      <c r="L39" s="135"/>
    </row>
    <row r="40" spans="1:12" s="133" customFormat="1" ht="7.5" customHeight="1" x14ac:dyDescent="0.3">
      <c r="A40" s="92"/>
      <c r="B40" s="95"/>
      <c r="C40" s="95"/>
      <c r="D40" s="5"/>
      <c r="E40" s="5"/>
      <c r="F40" s="5"/>
      <c r="G40" s="5"/>
      <c r="H40" s="5"/>
      <c r="I40" s="93"/>
      <c r="L40" s="135"/>
    </row>
    <row r="41" spans="1:12" s="133" customFormat="1" ht="28.5" customHeight="1" x14ac:dyDescent="0.3">
      <c r="A41" s="92"/>
      <c r="B41" s="162" t="s">
        <v>138</v>
      </c>
      <c r="C41" s="163"/>
      <c r="D41" s="25">
        <f>+D29</f>
        <v>0</v>
      </c>
      <c r="E41" s="207" t="s">
        <v>139</v>
      </c>
      <c r="F41" s="168"/>
      <c r="G41" s="168"/>
      <c r="H41" s="168"/>
      <c r="I41" s="93"/>
      <c r="L41" s="135"/>
    </row>
    <row r="42" spans="1:12" s="133" customFormat="1" ht="7.5" customHeight="1" x14ac:dyDescent="0.3">
      <c r="A42" s="92"/>
      <c r="B42" s="95"/>
      <c r="C42" s="95"/>
      <c r="D42" s="5"/>
      <c r="E42" s="5"/>
      <c r="F42" s="5"/>
      <c r="G42" s="5"/>
      <c r="H42" s="5"/>
      <c r="I42" s="93"/>
      <c r="L42" s="135"/>
    </row>
    <row r="43" spans="1:12" s="133" customFormat="1" x14ac:dyDescent="0.3">
      <c r="A43" s="92"/>
      <c r="B43" s="165" t="s">
        <v>137</v>
      </c>
      <c r="C43" s="166"/>
      <c r="D43" s="25">
        <f>+D39-D41</f>
        <v>0</v>
      </c>
      <c r="E43" s="167" t="s">
        <v>135</v>
      </c>
      <c r="F43" s="168"/>
      <c r="G43" s="168"/>
      <c r="H43" s="168"/>
      <c r="I43" s="93"/>
      <c r="L43" s="135"/>
    </row>
    <row r="44" spans="1:12" s="133" customFormat="1" ht="8.25" customHeight="1" x14ac:dyDescent="0.3">
      <c r="A44" s="92"/>
      <c r="B44" s="95"/>
      <c r="C44" s="95"/>
      <c r="D44" s="5"/>
      <c r="E44" s="5"/>
      <c r="F44" s="5"/>
      <c r="G44" s="5"/>
      <c r="H44" s="5"/>
      <c r="I44" s="93"/>
      <c r="L44" s="135"/>
    </row>
    <row r="45" spans="1:12" s="133" customFormat="1" ht="24" customHeight="1" x14ac:dyDescent="0.3">
      <c r="A45" s="92"/>
      <c r="B45" s="142" t="str">
        <f>IF(D39&gt;D19,"ΥΠΕΡΒΑΣΗ ΠΡΟΫΠΟΛΟΓΙΣΜΟΥ","")</f>
        <v/>
      </c>
      <c r="C45" s="142"/>
      <c r="D45" s="142"/>
      <c r="E45" s="142"/>
      <c r="F45" s="142"/>
      <c r="G45" s="142"/>
      <c r="H45" s="142"/>
      <c r="I45" s="93"/>
      <c r="L45" s="135"/>
    </row>
    <row r="46" spans="1:12" s="133" customFormat="1" ht="8.25" customHeight="1" x14ac:dyDescent="0.3">
      <c r="A46" s="92"/>
      <c r="B46" s="139"/>
      <c r="C46" s="139"/>
      <c r="D46" s="5"/>
      <c r="E46" s="5"/>
      <c r="F46" s="5"/>
      <c r="G46" s="5"/>
      <c r="H46" s="5"/>
      <c r="I46" s="93"/>
      <c r="L46" s="135"/>
    </row>
    <row r="47" spans="1:12" s="133" customFormat="1" ht="18" x14ac:dyDescent="0.3">
      <c r="A47" s="92"/>
      <c r="B47" s="172" t="s">
        <v>143</v>
      </c>
      <c r="C47" s="173"/>
      <c r="D47" s="173"/>
      <c r="E47" s="173"/>
      <c r="F47" s="173"/>
      <c r="G47" s="173"/>
      <c r="H47" s="174"/>
      <c r="I47" s="93"/>
    </row>
    <row r="48" spans="1:12" s="133" customFormat="1" ht="9" customHeight="1" x14ac:dyDescent="0.3">
      <c r="A48" s="92"/>
      <c r="B48" s="95"/>
      <c r="C48" s="95"/>
      <c r="D48" s="5"/>
      <c r="E48" s="5"/>
      <c r="F48" s="5"/>
      <c r="G48" s="5"/>
      <c r="H48" s="5"/>
      <c r="I48" s="93"/>
    </row>
    <row r="49" spans="1:10" s="133" customFormat="1" ht="23.4" x14ac:dyDescent="0.3">
      <c r="A49" s="92"/>
      <c r="B49" s="165" t="s">
        <v>145</v>
      </c>
      <c r="C49" s="166"/>
      <c r="D49" s="40" t="str">
        <f>IF(B45="ΥΠΕΡΒΑΣΗ ΠΡΟΫΠΟΛΟΓΙΣΜΟΥ","",IF(F19=0,"",D43))</f>
        <v/>
      </c>
      <c r="E49" s="167" t="s">
        <v>144</v>
      </c>
      <c r="F49" s="168"/>
      <c r="G49" s="168"/>
      <c r="H49" s="168"/>
      <c r="I49" s="93"/>
    </row>
    <row r="50" spans="1:10" x14ac:dyDescent="0.3">
      <c r="A50" s="89"/>
      <c r="B50" s="8"/>
      <c r="C50" s="8"/>
      <c r="D50" s="8"/>
      <c r="E50" s="8"/>
      <c r="F50" s="8"/>
      <c r="G50" s="8"/>
      <c r="H50" s="8"/>
      <c r="I50" s="90"/>
    </row>
    <row r="51" spans="1:10" s="133" customFormat="1" ht="7.5" customHeight="1" x14ac:dyDescent="0.3">
      <c r="A51" s="92"/>
      <c r="B51" s="5"/>
      <c r="C51" s="5"/>
      <c r="D51" s="5"/>
      <c r="E51" s="5"/>
      <c r="F51" s="5"/>
      <c r="G51" s="5"/>
      <c r="H51" s="5"/>
      <c r="I51" s="93"/>
    </row>
    <row r="52" spans="1:10" s="133" customFormat="1" ht="15.6" x14ac:dyDescent="0.3">
      <c r="A52" s="92"/>
      <c r="B52" s="143" t="s">
        <v>37</v>
      </c>
      <c r="C52" s="143"/>
      <c r="D52" s="143"/>
      <c r="E52" s="143"/>
      <c r="F52" s="143"/>
      <c r="G52" s="143"/>
      <c r="H52" s="143"/>
      <c r="I52" s="93"/>
    </row>
    <row r="53" spans="1:10" s="133" customFormat="1" ht="15" customHeight="1" x14ac:dyDescent="0.3">
      <c r="A53" s="92"/>
      <c r="B53" s="153" t="s">
        <v>136</v>
      </c>
      <c r="C53" s="154"/>
      <c r="D53" s="154"/>
      <c r="E53" s="154"/>
      <c r="F53" s="154"/>
      <c r="G53" s="154"/>
      <c r="H53" s="155"/>
      <c r="I53" s="93"/>
    </row>
    <row r="54" spans="1:10" s="133" customFormat="1" x14ac:dyDescent="0.3">
      <c r="A54" s="92"/>
      <c r="B54" s="156"/>
      <c r="C54" s="157"/>
      <c r="D54" s="157"/>
      <c r="E54" s="157"/>
      <c r="F54" s="157"/>
      <c r="G54" s="157"/>
      <c r="H54" s="158"/>
      <c r="I54" s="93"/>
    </row>
    <row r="55" spans="1:10" s="133" customFormat="1" x14ac:dyDescent="0.3">
      <c r="A55" s="92"/>
      <c r="B55" s="156"/>
      <c r="C55" s="157"/>
      <c r="D55" s="157"/>
      <c r="E55" s="157"/>
      <c r="F55" s="157"/>
      <c r="G55" s="157"/>
      <c r="H55" s="158"/>
      <c r="I55" s="93"/>
    </row>
    <row r="56" spans="1:10" s="133" customFormat="1" x14ac:dyDescent="0.3">
      <c r="A56" s="92"/>
      <c r="B56" s="156"/>
      <c r="C56" s="157"/>
      <c r="D56" s="157"/>
      <c r="E56" s="157"/>
      <c r="F56" s="157"/>
      <c r="G56" s="157"/>
      <c r="H56" s="158"/>
      <c r="I56" s="93"/>
    </row>
    <row r="57" spans="1:10" s="133" customFormat="1" x14ac:dyDescent="0.3">
      <c r="A57" s="92"/>
      <c r="B57" s="156"/>
      <c r="C57" s="157"/>
      <c r="D57" s="157"/>
      <c r="E57" s="157"/>
      <c r="F57" s="157"/>
      <c r="G57" s="157"/>
      <c r="H57" s="158"/>
      <c r="I57" s="93"/>
    </row>
    <row r="58" spans="1:10" s="133" customFormat="1" x14ac:dyDescent="0.3">
      <c r="A58" s="92"/>
      <c r="B58" s="159"/>
      <c r="C58" s="160"/>
      <c r="D58" s="160"/>
      <c r="E58" s="160"/>
      <c r="F58" s="160"/>
      <c r="G58" s="160"/>
      <c r="H58" s="161"/>
      <c r="I58" s="93"/>
    </row>
    <row r="59" spans="1:10" s="133" customFormat="1" ht="15.6" x14ac:dyDescent="0.3">
      <c r="A59" s="92"/>
      <c r="B59" s="164" t="s">
        <v>38</v>
      </c>
      <c r="C59" s="164"/>
      <c r="D59" s="164"/>
      <c r="E59" s="164"/>
      <c r="F59" s="164"/>
      <c r="G59" s="164"/>
      <c r="H59" s="164"/>
      <c r="I59" s="93"/>
    </row>
    <row r="60" spans="1:10" s="133" customFormat="1" ht="15.6" x14ac:dyDescent="0.3">
      <c r="A60" s="92"/>
      <c r="B60" s="144"/>
      <c r="C60" s="145"/>
      <c r="D60" s="145"/>
      <c r="E60" s="145"/>
      <c r="F60" s="145"/>
      <c r="G60" s="145"/>
      <c r="H60" s="146"/>
      <c r="I60" s="93"/>
      <c r="J60" s="137" t="s">
        <v>112</v>
      </c>
    </row>
    <row r="61" spans="1:10" s="133" customFormat="1" x14ac:dyDescent="0.3">
      <c r="A61" s="92"/>
      <c r="B61" s="147"/>
      <c r="C61" s="148"/>
      <c r="D61" s="148"/>
      <c r="E61" s="148"/>
      <c r="F61" s="148"/>
      <c r="G61" s="148"/>
      <c r="H61" s="149"/>
      <c r="I61" s="93"/>
    </row>
    <row r="62" spans="1:10" s="133" customFormat="1" x14ac:dyDescent="0.3">
      <c r="A62" s="92"/>
      <c r="B62" s="150"/>
      <c r="C62" s="151"/>
      <c r="D62" s="151"/>
      <c r="E62" s="151"/>
      <c r="F62" s="151"/>
      <c r="G62" s="151"/>
      <c r="H62" s="152"/>
      <c r="I62" s="93"/>
    </row>
    <row r="63" spans="1:10" s="133" customFormat="1" ht="7.5" customHeight="1" x14ac:dyDescent="0.3">
      <c r="A63" s="92"/>
      <c r="B63" s="5"/>
      <c r="C63" s="5"/>
      <c r="D63" s="5"/>
      <c r="E63" s="5"/>
      <c r="F63" s="5"/>
      <c r="G63" s="5"/>
      <c r="H63" s="5"/>
      <c r="I63" s="93"/>
    </row>
    <row r="64" spans="1:10" s="133" customFormat="1" x14ac:dyDescent="0.3">
      <c r="A64" s="92"/>
      <c r="B64" s="5" t="s">
        <v>42</v>
      </c>
      <c r="C64" s="5" t="s">
        <v>41</v>
      </c>
      <c r="D64" s="5"/>
      <c r="E64" s="5" t="s">
        <v>42</v>
      </c>
      <c r="F64" s="5"/>
      <c r="G64" s="5"/>
      <c r="H64" s="5" t="s">
        <v>41</v>
      </c>
      <c r="I64" s="93"/>
    </row>
    <row r="65" spans="1:10" s="133" customFormat="1" ht="17.25" customHeight="1" x14ac:dyDescent="0.3">
      <c r="A65" s="92"/>
      <c r="B65" s="41"/>
      <c r="C65" s="42"/>
      <c r="D65" s="5"/>
      <c r="E65" s="187"/>
      <c r="F65" s="188"/>
      <c r="G65" s="189"/>
      <c r="H65" s="42"/>
      <c r="I65" s="93"/>
      <c r="J65" s="137" t="s">
        <v>113</v>
      </c>
    </row>
    <row r="66" spans="1:10" s="133" customFormat="1" x14ac:dyDescent="0.3">
      <c r="A66" s="92"/>
      <c r="B66" s="5"/>
      <c r="C66" s="5"/>
      <c r="D66" s="5"/>
      <c r="E66" s="5"/>
      <c r="F66" s="5"/>
      <c r="G66" s="5"/>
      <c r="H66" s="5"/>
      <c r="I66" s="93"/>
    </row>
    <row r="67" spans="1:10" s="133" customFormat="1" x14ac:dyDescent="0.3">
      <c r="A67" s="92"/>
      <c r="B67" s="193" t="s">
        <v>104</v>
      </c>
      <c r="C67" s="193"/>
      <c r="D67" s="46"/>
      <c r="E67" s="193" t="s">
        <v>105</v>
      </c>
      <c r="F67" s="193"/>
      <c r="G67" s="193"/>
      <c r="H67" s="193"/>
      <c r="I67" s="93"/>
    </row>
    <row r="68" spans="1:10" s="133" customFormat="1" x14ac:dyDescent="0.3">
      <c r="A68" s="92"/>
      <c r="B68" s="193" t="s">
        <v>39</v>
      </c>
      <c r="C68" s="193"/>
      <c r="D68" s="46"/>
      <c r="E68" s="193" t="s">
        <v>49</v>
      </c>
      <c r="F68" s="193"/>
      <c r="G68" s="193"/>
      <c r="H68" s="193"/>
      <c r="I68" s="93"/>
    </row>
    <row r="69" spans="1:10" s="133" customFormat="1" ht="15.6" x14ac:dyDescent="0.3">
      <c r="A69" s="92"/>
      <c r="B69" s="191"/>
      <c r="C69" s="191"/>
      <c r="D69" s="46"/>
      <c r="E69" s="187"/>
      <c r="F69" s="188"/>
      <c r="G69" s="188"/>
      <c r="H69" s="189"/>
      <c r="I69" s="93"/>
      <c r="J69" s="137" t="s">
        <v>114</v>
      </c>
    </row>
    <row r="70" spans="1:10" s="133" customFormat="1" x14ac:dyDescent="0.3">
      <c r="A70" s="92"/>
      <c r="B70" s="5"/>
      <c r="C70" s="5"/>
      <c r="D70" s="46"/>
      <c r="E70" s="5"/>
      <c r="F70" s="5"/>
      <c r="G70" s="46"/>
      <c r="H70" s="46"/>
      <c r="I70" s="93"/>
    </row>
    <row r="71" spans="1:10" s="133" customFormat="1" ht="15" customHeight="1" x14ac:dyDescent="0.3">
      <c r="A71" s="92"/>
      <c r="B71" s="192"/>
      <c r="C71" s="192"/>
      <c r="D71" s="46"/>
      <c r="E71" s="194"/>
      <c r="F71" s="195"/>
      <c r="G71" s="195"/>
      <c r="H71" s="196"/>
      <c r="I71" s="93"/>
    </row>
    <row r="72" spans="1:10" s="133" customFormat="1" x14ac:dyDescent="0.3">
      <c r="A72" s="92"/>
      <c r="B72" s="192"/>
      <c r="C72" s="192"/>
      <c r="D72" s="46"/>
      <c r="E72" s="197"/>
      <c r="F72" s="198"/>
      <c r="G72" s="198"/>
      <c r="H72" s="199"/>
      <c r="I72" s="93"/>
    </row>
    <row r="73" spans="1:10" s="133" customFormat="1" x14ac:dyDescent="0.3">
      <c r="A73" s="92"/>
      <c r="B73" s="192"/>
      <c r="C73" s="192"/>
      <c r="D73" s="46"/>
      <c r="E73" s="197"/>
      <c r="F73" s="198"/>
      <c r="G73" s="198"/>
      <c r="H73" s="199"/>
      <c r="I73" s="93"/>
    </row>
    <row r="74" spans="1:10" s="133" customFormat="1" x14ac:dyDescent="0.3">
      <c r="A74" s="92"/>
      <c r="B74" s="192"/>
      <c r="C74" s="192"/>
      <c r="D74" s="46"/>
      <c r="E74" s="197"/>
      <c r="F74" s="198"/>
      <c r="G74" s="198"/>
      <c r="H74" s="199"/>
      <c r="I74" s="93"/>
    </row>
    <row r="75" spans="1:10" s="133" customFormat="1" ht="15" customHeight="1" x14ac:dyDescent="0.3">
      <c r="A75" s="92"/>
      <c r="B75" s="192"/>
      <c r="C75" s="192"/>
      <c r="D75" s="46"/>
      <c r="E75" s="200"/>
      <c r="F75" s="201"/>
      <c r="G75" s="201"/>
      <c r="H75" s="202"/>
      <c r="I75" s="93"/>
    </row>
    <row r="76" spans="1:10" s="133" customFormat="1" x14ac:dyDescent="0.3">
      <c r="A76" s="92"/>
      <c r="B76" s="190" t="s">
        <v>40</v>
      </c>
      <c r="C76" s="190"/>
      <c r="D76" s="46"/>
      <c r="E76" s="203" t="s">
        <v>40</v>
      </c>
      <c r="F76" s="203"/>
      <c r="G76" s="203"/>
      <c r="H76" s="203"/>
      <c r="I76" s="93"/>
    </row>
    <row r="77" spans="1:10" s="133" customFormat="1" x14ac:dyDescent="0.3">
      <c r="A77" s="92"/>
      <c r="B77" s="5"/>
      <c r="C77" s="5"/>
      <c r="D77" s="46"/>
      <c r="E77" s="46"/>
      <c r="F77" s="46"/>
      <c r="G77" s="46"/>
      <c r="H77" s="46"/>
      <c r="I77" s="93"/>
    </row>
    <row r="78" spans="1:10" s="133" customFormat="1" ht="9" customHeight="1" x14ac:dyDescent="0.3">
      <c r="A78" s="101"/>
      <c r="B78" s="45"/>
      <c r="C78" s="45"/>
      <c r="D78" s="102"/>
      <c r="E78" s="102"/>
      <c r="F78" s="102"/>
      <c r="G78" s="102"/>
      <c r="H78" s="102"/>
      <c r="I78" s="103"/>
    </row>
    <row r="79" spans="1:10" s="133" customFormat="1" ht="15" customHeight="1" x14ac:dyDescent="0.3">
      <c r="D79" s="136"/>
      <c r="E79" s="136"/>
      <c r="F79" s="136"/>
      <c r="G79" s="136"/>
      <c r="H79" s="136"/>
    </row>
    <row r="80" spans="1:10" s="133" customFormat="1" x14ac:dyDescent="0.3">
      <c r="D80" s="136"/>
      <c r="E80" s="136"/>
      <c r="F80" s="136"/>
      <c r="G80" s="136"/>
      <c r="H80" s="136"/>
    </row>
    <row r="81" spans="2:8" s="133" customFormat="1" x14ac:dyDescent="0.3"/>
    <row r="82" spans="2:8" s="133" customFormat="1" x14ac:dyDescent="0.3"/>
    <row r="83" spans="2:8" s="133" customFormat="1" x14ac:dyDescent="0.3"/>
    <row r="84" spans="2:8" s="133" customFormat="1" x14ac:dyDescent="0.3"/>
    <row r="85" spans="2:8" s="133" customFormat="1" x14ac:dyDescent="0.3"/>
    <row r="86" spans="2:8" s="133" customFormat="1" x14ac:dyDescent="0.3"/>
    <row r="87" spans="2:8" s="133" customFormat="1" x14ac:dyDescent="0.3"/>
    <row r="88" spans="2:8" s="133" customFormat="1" x14ac:dyDescent="0.3"/>
    <row r="89" spans="2:8" s="133" customFormat="1" x14ac:dyDescent="0.3"/>
    <row r="90" spans="2:8" s="133" customFormat="1" x14ac:dyDescent="0.3"/>
    <row r="91" spans="2:8" s="133" customFormat="1" x14ac:dyDescent="0.3"/>
    <row r="92" spans="2:8" x14ac:dyDescent="0.3">
      <c r="B92" s="133"/>
      <c r="C92" s="133"/>
      <c r="D92" s="133"/>
      <c r="E92" s="133"/>
      <c r="F92" s="133"/>
      <c r="G92" s="133"/>
      <c r="H92" s="133"/>
    </row>
    <row r="93" spans="2:8" x14ac:dyDescent="0.3">
      <c r="D93" s="133"/>
      <c r="E93" s="133"/>
      <c r="F93" s="133"/>
      <c r="G93" s="133"/>
      <c r="H93" s="133"/>
    </row>
  </sheetData>
  <sheetProtection algorithmName="SHA-512" hashValue="0/GVHIc5MAvkv5PXS1XW1mWpqasTK7GZSrJ5sXoo6u0twdXMzBmuz56uJXIe33ji386YnZ9uJ8LCARpTK44+pw==" saltValue="0zTIXYaFuD87epmVQ5Gx0g==" spinCount="100000" sheet="1" objects="1" scenarios="1" selectLockedCells="1"/>
  <mergeCells count="42">
    <mergeCell ref="B33:C33"/>
    <mergeCell ref="B47:H47"/>
    <mergeCell ref="F30:F32"/>
    <mergeCell ref="H30:H32"/>
    <mergeCell ref="B37:H37"/>
    <mergeCell ref="B41:C41"/>
    <mergeCell ref="B43:C43"/>
    <mergeCell ref="E39:H39"/>
    <mergeCell ref="E41:H41"/>
    <mergeCell ref="E43:H43"/>
    <mergeCell ref="B35:H35"/>
    <mergeCell ref="E65:G65"/>
    <mergeCell ref="B76:C76"/>
    <mergeCell ref="B69:C69"/>
    <mergeCell ref="B71:C75"/>
    <mergeCell ref="B67:C67"/>
    <mergeCell ref="B68:C68"/>
    <mergeCell ref="E67:H67"/>
    <mergeCell ref="E68:H68"/>
    <mergeCell ref="E69:H69"/>
    <mergeCell ref="E71:H75"/>
    <mergeCell ref="E76:H76"/>
    <mergeCell ref="C2:H5"/>
    <mergeCell ref="B29:C29"/>
    <mergeCell ref="C6:H6"/>
    <mergeCell ref="C8:H8"/>
    <mergeCell ref="B16:H16"/>
    <mergeCell ref="B19:C19"/>
    <mergeCell ref="F27:H29"/>
    <mergeCell ref="B21:C21"/>
    <mergeCell ref="B23:C23"/>
    <mergeCell ref="B27:C27"/>
    <mergeCell ref="F21:H21"/>
    <mergeCell ref="F23:H23"/>
    <mergeCell ref="B45:H45"/>
    <mergeCell ref="B52:H52"/>
    <mergeCell ref="B60:H62"/>
    <mergeCell ref="B53:H58"/>
    <mergeCell ref="B39:C39"/>
    <mergeCell ref="B59:H59"/>
    <mergeCell ref="B49:C49"/>
    <mergeCell ref="E49:H49"/>
  </mergeCells>
  <conditionalFormatting sqref="F21">
    <cfRule type="containsText" dxfId="3" priority="4" operator="containsText" text="ΥΠΑΡΧΕΙ ΥΠΕΡΒΑΣΗ ΣΤΟ ΜΕΓΙΣΤΟ ΠΟΣΟΣΤΟ">
      <formula>NOT(ISERROR(SEARCH("ΥΠΑΡΧΕΙ ΥΠΕΡΒΑΣΗ ΣΤΟ ΜΕΓΙΣΤΟ ΠΟΣΟΣΤΟ",F21)))</formula>
    </cfRule>
  </conditionalFormatting>
  <conditionalFormatting sqref="F23">
    <cfRule type="containsText" dxfId="2" priority="3" operator="containsText" text="ΥΠΑΡΧΕΙ ΥΠΕΡΒΑΣΗ ΣΤΟ ΜΕΓΙΣΤΟ ΠΟΣΟΣΤΟ">
      <formula>NOT(ISERROR(SEARCH("ΥΠΑΡΧΕΙ ΥΠΕΡΒΑΣΗ ΣΤΟ ΜΕΓΙΣΤΟ ΠΟΣΟΣΤΟ",F23)))</formula>
    </cfRule>
  </conditionalFormatting>
  <conditionalFormatting sqref="B45:H45">
    <cfRule type="expression" dxfId="1" priority="1">
      <formula>$B$45="ΥΠΕΡΒΑΣΗ ΠΡΟΫΠΟΛΟΓΙΣΜΟΥ"</formula>
    </cfRule>
    <cfRule type="cellIs" dxfId="0" priority="2" operator="equal">
      <formula>"""ΥΠΕΡΒΑΣΗ ΠΡΟΫΠΟΛΟΓΙΣΜΟΥ"""</formula>
    </cfRule>
  </conditionalFormatting>
  <printOptions horizontalCentered="1"/>
  <pageMargins left="0.43307086614173229" right="0.39370078740157483" top="0.47244094488188981" bottom="0.43307086614173229"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59"/>
  <sheetViews>
    <sheetView showGridLines="0" zoomScale="55" zoomScaleNormal="55" zoomScaleSheetLayoutView="70" workbookViewId="0">
      <selection activeCell="B12" sqref="B12"/>
    </sheetView>
  </sheetViews>
  <sheetFormatPr defaultColWidth="9.109375" defaultRowHeight="14.4" x14ac:dyDescent="0.3"/>
  <cols>
    <col min="1" max="1" width="6" style="15" customWidth="1"/>
    <col min="2" max="2" width="37.88671875" style="15" customWidth="1"/>
    <col min="3" max="3" width="10.109375" style="15" customWidth="1"/>
    <col min="4" max="4" width="13.88671875" style="15" customWidth="1"/>
    <col min="5" max="5" width="13.6640625" style="15" customWidth="1"/>
    <col min="6" max="6" width="13" style="15" customWidth="1"/>
    <col min="7" max="7" width="16.5546875" style="15" customWidth="1"/>
    <col min="8" max="8" width="29.44140625" style="15" customWidth="1"/>
    <col min="9" max="9" width="13" style="15" customWidth="1"/>
    <col min="10" max="10" width="12.5546875" style="15" customWidth="1"/>
    <col min="11" max="11" width="11.5546875" style="15" customWidth="1"/>
    <col min="12" max="12" width="21" style="15" customWidth="1"/>
    <col min="13" max="13" width="24" style="15" customWidth="1"/>
    <col min="14" max="14" width="22.44140625" style="15" customWidth="1"/>
    <col min="15" max="69" width="9.109375" style="2"/>
    <col min="70" max="70" width="65.44140625" style="2" customWidth="1"/>
    <col min="71" max="16384" width="9.109375" style="2"/>
  </cols>
  <sheetData>
    <row r="1" spans="1:71" ht="25.5" customHeight="1" x14ac:dyDescent="0.3">
      <c r="A1" s="214" t="s">
        <v>118</v>
      </c>
      <c r="B1" s="215"/>
      <c r="C1" s="215"/>
      <c r="D1" s="215"/>
      <c r="E1" s="215"/>
      <c r="F1" s="215"/>
      <c r="G1" s="215"/>
      <c r="H1" s="215"/>
      <c r="I1" s="215"/>
      <c r="J1" s="215"/>
      <c r="K1" s="215"/>
      <c r="L1" s="215"/>
      <c r="M1" s="215"/>
      <c r="N1" s="216"/>
    </row>
    <row r="2" spans="1:71" ht="5.25" customHeight="1" x14ac:dyDescent="0.3">
      <c r="A2" s="212"/>
      <c r="B2" s="212"/>
      <c r="C2" s="2"/>
      <c r="D2" s="2"/>
      <c r="E2" s="2"/>
      <c r="F2" s="2"/>
      <c r="G2" s="2"/>
      <c r="H2" s="2"/>
      <c r="I2" s="2"/>
      <c r="J2" s="2"/>
      <c r="K2" s="2"/>
      <c r="L2" s="2"/>
      <c r="M2" s="2"/>
      <c r="N2" s="2"/>
    </row>
    <row r="3" spans="1:71" x14ac:dyDescent="0.3">
      <c r="A3" s="212" t="s">
        <v>17</v>
      </c>
      <c r="B3" s="213"/>
      <c r="C3" s="217"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D3" s="218"/>
      <c r="E3" s="218"/>
      <c r="F3" s="218"/>
      <c r="G3" s="218"/>
      <c r="H3" s="218"/>
      <c r="I3" s="218"/>
      <c r="J3" s="218"/>
      <c r="K3" s="218"/>
      <c r="L3" s="218"/>
      <c r="M3" s="218"/>
      <c r="N3" s="219"/>
    </row>
    <row r="4" spans="1:71" x14ac:dyDescent="0.3">
      <c r="A4" s="212" t="s">
        <v>19</v>
      </c>
      <c r="B4" s="213"/>
      <c r="C4" s="217" t="str">
        <f>IF('Στοιχεία Έργου'!C10="","",'Στοιχεία Έργου'!C10)</f>
        <v/>
      </c>
      <c r="D4" s="219"/>
      <c r="E4" s="2"/>
      <c r="F4" s="2"/>
      <c r="G4" s="2"/>
      <c r="H4" s="2"/>
      <c r="I4" s="2"/>
      <c r="J4" s="2"/>
      <c r="K4" s="2"/>
      <c r="L4" s="2"/>
      <c r="M4" s="2"/>
      <c r="N4" s="2"/>
    </row>
    <row r="5" spans="1:71" x14ac:dyDescent="0.3">
      <c r="A5" s="212" t="s">
        <v>18</v>
      </c>
      <c r="B5" s="213"/>
      <c r="C5" s="3" t="str">
        <f>IF('Στοιχεία Έργου'!D14="","",'Στοιχεία Έργου'!D14)</f>
        <v/>
      </c>
      <c r="D5" s="3" t="str">
        <f>IF('Στοιχεία Έργου'!F14="","",'Στοιχεία Έργου'!F14)</f>
        <v/>
      </c>
      <c r="E5" s="2"/>
      <c r="F5" s="2"/>
      <c r="G5" s="2"/>
      <c r="H5" s="2"/>
      <c r="I5" s="2"/>
      <c r="J5" s="2"/>
      <c r="K5" s="2"/>
      <c r="L5" s="2"/>
      <c r="M5" s="2"/>
      <c r="N5" s="2"/>
    </row>
    <row r="6" spans="1:71" ht="5.25" customHeight="1" x14ac:dyDescent="0.3">
      <c r="A6" s="212"/>
      <c r="B6" s="212"/>
      <c r="C6" s="2"/>
      <c r="D6" s="2"/>
      <c r="E6" s="2"/>
      <c r="F6" s="2"/>
      <c r="G6" s="2"/>
      <c r="H6" s="2"/>
      <c r="I6" s="2"/>
      <c r="J6" s="2"/>
      <c r="K6" s="2"/>
      <c r="L6" s="2"/>
      <c r="M6" s="2"/>
      <c r="N6" s="2"/>
    </row>
    <row r="7" spans="1:71" ht="20.25" customHeight="1" x14ac:dyDescent="0.3">
      <c r="A7" s="209" t="s">
        <v>118</v>
      </c>
      <c r="B7" s="210"/>
      <c r="C7" s="210"/>
      <c r="D7" s="210"/>
      <c r="E7" s="210"/>
      <c r="F7" s="210"/>
      <c r="G7" s="210"/>
      <c r="H7" s="210"/>
      <c r="I7" s="210"/>
      <c r="J7" s="210"/>
      <c r="K7" s="210"/>
      <c r="L7" s="210"/>
      <c r="M7" s="210"/>
      <c r="N7" s="211"/>
    </row>
    <row r="8" spans="1:71" ht="5.25" customHeight="1" x14ac:dyDescent="0.3">
      <c r="A8" s="6"/>
      <c r="B8" s="6"/>
      <c r="C8" s="7"/>
      <c r="D8" s="7"/>
      <c r="E8" s="7"/>
      <c r="F8" s="7"/>
      <c r="G8" s="2"/>
      <c r="H8" s="2"/>
      <c r="I8" s="2"/>
      <c r="J8" s="2"/>
      <c r="K8" s="2"/>
      <c r="L8" s="2"/>
      <c r="M8" s="2"/>
      <c r="N8" s="2"/>
    </row>
    <row r="9" spans="1:71" ht="15.6" x14ac:dyDescent="0.3">
      <c r="A9" s="6"/>
      <c r="B9" s="6"/>
      <c r="C9" s="7"/>
      <c r="D9" s="7"/>
      <c r="E9" s="7"/>
      <c r="F9" s="7"/>
      <c r="G9" s="2"/>
      <c r="H9" s="2"/>
      <c r="I9" s="2"/>
      <c r="J9" s="118">
        <f>IF('Στοιχεία Έργου'!D21=0,"",IF(+'Στοιχεία Έργου'!D21&gt;100%,"XXXXXX",'Στοιχεία Έργου'!D21))</f>
        <v>1</v>
      </c>
      <c r="K9" s="118">
        <f>IF(J9="","",IF(1-'Στοιχεία Έργου'!D21&lt;0%,"XXXXXX",1-J9))</f>
        <v>0</v>
      </c>
      <c r="L9" s="2"/>
      <c r="M9" s="2"/>
      <c r="N9" s="2"/>
    </row>
    <row r="10" spans="1:71" s="8" customFormat="1" ht="44.4" x14ac:dyDescent="0.3">
      <c r="A10" s="116" t="s">
        <v>120</v>
      </c>
      <c r="B10" s="116" t="s">
        <v>121</v>
      </c>
      <c r="C10" s="116" t="s">
        <v>122</v>
      </c>
      <c r="D10" s="115" t="s">
        <v>123</v>
      </c>
      <c r="E10" s="115" t="s">
        <v>124</v>
      </c>
      <c r="F10" s="115" t="s">
        <v>125</v>
      </c>
      <c r="G10" s="116" t="s">
        <v>126</v>
      </c>
      <c r="H10" s="116" t="s">
        <v>127</v>
      </c>
      <c r="I10" s="115" t="s">
        <v>128</v>
      </c>
      <c r="J10" s="49" t="s">
        <v>129</v>
      </c>
      <c r="K10" s="117" t="s">
        <v>130</v>
      </c>
      <c r="L10" s="58" t="s">
        <v>132</v>
      </c>
      <c r="M10" s="116" t="s">
        <v>131</v>
      </c>
      <c r="N10" s="116" t="s">
        <v>133</v>
      </c>
    </row>
    <row r="11" spans="1:71" s="8" customFormat="1" ht="58.5" customHeight="1" x14ac:dyDescent="0.3">
      <c r="A11" s="116" t="s">
        <v>0</v>
      </c>
      <c r="B11" s="116" t="s">
        <v>1</v>
      </c>
      <c r="C11" s="116" t="s">
        <v>2</v>
      </c>
      <c r="D11" s="115" t="s">
        <v>20</v>
      </c>
      <c r="E11" s="115" t="s">
        <v>16</v>
      </c>
      <c r="F11" s="115" t="s">
        <v>21</v>
      </c>
      <c r="G11" s="58" t="s">
        <v>24</v>
      </c>
      <c r="H11" s="116" t="s">
        <v>15</v>
      </c>
      <c r="I11" s="115" t="s">
        <v>103</v>
      </c>
      <c r="J11" s="49" t="s">
        <v>64</v>
      </c>
      <c r="K11" s="117" t="s">
        <v>65</v>
      </c>
      <c r="L11" s="58" t="s">
        <v>26</v>
      </c>
      <c r="M11" s="116" t="s">
        <v>94</v>
      </c>
      <c r="N11" s="116" t="s">
        <v>96</v>
      </c>
      <c r="BR11" s="49" t="s">
        <v>1</v>
      </c>
      <c r="BS11" s="49" t="s">
        <v>2</v>
      </c>
    </row>
    <row r="12" spans="1:71" s="5" customFormat="1" ht="79.5" customHeight="1" x14ac:dyDescent="0.3">
      <c r="A12" s="127">
        <v>1</v>
      </c>
      <c r="B12" s="123"/>
      <c r="C12" s="124" t="str">
        <f>IF(B12="","",VLOOKUP(B12,DATA!$A:$B,2))</f>
        <v/>
      </c>
      <c r="D12" s="125"/>
      <c r="E12" s="126"/>
      <c r="F12" s="125"/>
      <c r="G12" s="122"/>
      <c r="H12" s="126"/>
      <c r="I12" s="120"/>
      <c r="J12" s="121" t="str">
        <f t="shared" ref="J12" si="0">IF(C12="","",+IF(C12="10",0,+ROUND(I12*$J$9,2)))</f>
        <v/>
      </c>
      <c r="K12" s="121" t="str">
        <f>IF(J12="","",+I12-J12)</f>
        <v/>
      </c>
      <c r="L12" s="26"/>
      <c r="M12" s="119" t="str">
        <f>IF(K12="","",VLOOKUP(B12,DATA!$H$2:$I$10,2))</f>
        <v/>
      </c>
      <c r="N12" s="26"/>
      <c r="BR12" s="109" t="s">
        <v>50</v>
      </c>
      <c r="BS12" s="57" t="s">
        <v>6</v>
      </c>
    </row>
    <row r="13" spans="1:71" s="5" customFormat="1" ht="79.5" customHeight="1" x14ac:dyDescent="0.3">
      <c r="A13" s="127">
        <v>2</v>
      </c>
      <c r="B13" s="123"/>
      <c r="C13" s="124" t="str">
        <f>IF(B13="","",VLOOKUP(B13,DATA!$A:$B,2))</f>
        <v/>
      </c>
      <c r="D13" s="125"/>
      <c r="E13" s="126"/>
      <c r="F13" s="125"/>
      <c r="G13" s="122"/>
      <c r="H13" s="126"/>
      <c r="I13" s="120"/>
      <c r="J13" s="121" t="str">
        <f t="shared" ref="J13:J18" si="1">IF(C13="","",+IF(C13="10",0,+ROUND(I13*$J$9,2)))</f>
        <v/>
      </c>
      <c r="K13" s="121" t="str">
        <f t="shared" ref="K13:K18" si="2">IF(J13="","",+I13-J13)</f>
        <v/>
      </c>
      <c r="L13" s="26"/>
      <c r="M13" s="119" t="str">
        <f>IF(K13="","",VLOOKUP(B13,DATA!$H$2:$I$10,2))</f>
        <v/>
      </c>
      <c r="N13" s="26"/>
    </row>
    <row r="14" spans="1:71" s="5" customFormat="1" ht="79.5" customHeight="1" x14ac:dyDescent="0.3">
      <c r="A14" s="127">
        <v>3</v>
      </c>
      <c r="B14" s="123"/>
      <c r="C14" s="124" t="str">
        <f>IF(B14="","",VLOOKUP(B14,DATA!$A:$B,2))</f>
        <v/>
      </c>
      <c r="D14" s="125"/>
      <c r="E14" s="126"/>
      <c r="F14" s="125"/>
      <c r="G14" s="122"/>
      <c r="H14" s="126"/>
      <c r="I14" s="120"/>
      <c r="J14" s="121" t="str">
        <f t="shared" si="1"/>
        <v/>
      </c>
      <c r="K14" s="121" t="str">
        <f t="shared" si="2"/>
        <v/>
      </c>
      <c r="L14" s="26"/>
      <c r="M14" s="119" t="str">
        <f>IF(K14="","",VLOOKUP(B14,DATA!$H$2:$I$10,2))</f>
        <v/>
      </c>
      <c r="N14" s="26"/>
    </row>
    <row r="15" spans="1:71" s="5" customFormat="1" ht="79.5" customHeight="1" x14ac:dyDescent="0.3">
      <c r="A15" s="127">
        <v>4</v>
      </c>
      <c r="B15" s="123"/>
      <c r="C15" s="124" t="str">
        <f>IF(B15="","",VLOOKUP(B15,DATA!$A:$B,2))</f>
        <v/>
      </c>
      <c r="D15" s="125"/>
      <c r="E15" s="126"/>
      <c r="F15" s="125"/>
      <c r="G15" s="122"/>
      <c r="H15" s="126"/>
      <c r="I15" s="120"/>
      <c r="J15" s="121" t="str">
        <f t="shared" si="1"/>
        <v/>
      </c>
      <c r="K15" s="121" t="str">
        <f t="shared" si="2"/>
        <v/>
      </c>
      <c r="L15" s="26"/>
      <c r="M15" s="119" t="str">
        <f>IF(K15="","",VLOOKUP(B15,DATA!$H$2:$I$10,2))</f>
        <v/>
      </c>
      <c r="N15" s="26"/>
    </row>
    <row r="16" spans="1:71" s="5" customFormat="1" ht="79.5" customHeight="1" x14ac:dyDescent="0.3">
      <c r="A16" s="127">
        <v>5</v>
      </c>
      <c r="B16" s="123"/>
      <c r="C16" s="124" t="str">
        <f>IF(B16="","",VLOOKUP(B16,DATA!$A:$B,2))</f>
        <v/>
      </c>
      <c r="D16" s="125"/>
      <c r="E16" s="126"/>
      <c r="F16" s="125"/>
      <c r="G16" s="122"/>
      <c r="H16" s="126"/>
      <c r="I16" s="120"/>
      <c r="J16" s="121" t="str">
        <f t="shared" si="1"/>
        <v/>
      </c>
      <c r="K16" s="121" t="str">
        <f t="shared" si="2"/>
        <v/>
      </c>
      <c r="L16" s="26"/>
      <c r="M16" s="119" t="str">
        <f>IF(K16="","",VLOOKUP(B16,DATA!$H$2:$I$10,2))</f>
        <v/>
      </c>
      <c r="N16" s="26"/>
    </row>
    <row r="17" spans="1:14" s="5" customFormat="1" ht="79.5" customHeight="1" x14ac:dyDescent="0.3">
      <c r="A17" s="127">
        <v>6</v>
      </c>
      <c r="B17" s="123"/>
      <c r="C17" s="124" t="str">
        <f>IF(B17="","",VLOOKUP(B17,DATA!$A:$B,2))</f>
        <v/>
      </c>
      <c r="D17" s="125"/>
      <c r="E17" s="126"/>
      <c r="F17" s="125"/>
      <c r="G17" s="122"/>
      <c r="H17" s="126"/>
      <c r="I17" s="120"/>
      <c r="J17" s="121" t="str">
        <f t="shared" si="1"/>
        <v/>
      </c>
      <c r="K17" s="121" t="str">
        <f t="shared" si="2"/>
        <v/>
      </c>
      <c r="L17" s="26"/>
      <c r="M17" s="119" t="str">
        <f>IF(K17="","",VLOOKUP(B17,DATA!$H$2:$I$10,2))</f>
        <v/>
      </c>
      <c r="N17" s="26"/>
    </row>
    <row r="18" spans="1:14" s="5" customFormat="1" ht="79.5" customHeight="1" x14ac:dyDescent="0.3">
      <c r="A18" s="127">
        <v>7</v>
      </c>
      <c r="B18" s="123"/>
      <c r="C18" s="124" t="str">
        <f>IF(B18="","",VLOOKUP(B18,DATA!$A:$B,2))</f>
        <v/>
      </c>
      <c r="D18" s="125"/>
      <c r="E18" s="126"/>
      <c r="F18" s="125"/>
      <c r="G18" s="122"/>
      <c r="H18" s="126"/>
      <c r="I18" s="120"/>
      <c r="J18" s="121" t="str">
        <f t="shared" si="1"/>
        <v/>
      </c>
      <c r="K18" s="121" t="str">
        <f t="shared" si="2"/>
        <v/>
      </c>
      <c r="L18" s="26"/>
      <c r="M18" s="119" t="str">
        <f>IF(K18="","",VLOOKUP(B18,DATA!$H$2:$I$10,2))</f>
        <v/>
      </c>
      <c r="N18" s="26"/>
    </row>
    <row r="19" spans="1:14" s="5" customFormat="1" ht="79.5" customHeight="1" x14ac:dyDescent="0.3">
      <c r="A19" s="127">
        <v>8</v>
      </c>
      <c r="B19" s="123"/>
      <c r="C19" s="124" t="str">
        <f>IF(B19="","",VLOOKUP(B19,DATA!$A:$B,2))</f>
        <v/>
      </c>
      <c r="D19" s="125"/>
      <c r="E19" s="126"/>
      <c r="F19" s="125"/>
      <c r="G19" s="122"/>
      <c r="H19" s="126"/>
      <c r="I19" s="120"/>
      <c r="J19" s="121" t="str">
        <f t="shared" ref="J19:J22" si="3">IF(C19="","",+IF(C19="10",0,+ROUND(I19*$J$9,2)))</f>
        <v/>
      </c>
      <c r="K19" s="121" t="str">
        <f t="shared" ref="K19:K22" si="4">IF(J19="","",+I19-J19)</f>
        <v/>
      </c>
      <c r="L19" s="26"/>
      <c r="M19" s="119" t="str">
        <f>IF(K19="","",VLOOKUP(B19,DATA!$H$2:$I$10,2))</f>
        <v/>
      </c>
      <c r="N19" s="26"/>
    </row>
    <row r="20" spans="1:14" s="5" customFormat="1" ht="79.5" customHeight="1" x14ac:dyDescent="0.3">
      <c r="A20" s="127">
        <v>9</v>
      </c>
      <c r="B20" s="123"/>
      <c r="C20" s="124" t="str">
        <f>IF(B20="","",VLOOKUP(B20,DATA!$A:$B,2))</f>
        <v/>
      </c>
      <c r="D20" s="125"/>
      <c r="E20" s="126"/>
      <c r="F20" s="125"/>
      <c r="G20" s="122"/>
      <c r="H20" s="126"/>
      <c r="I20" s="120"/>
      <c r="J20" s="121" t="str">
        <f t="shared" si="3"/>
        <v/>
      </c>
      <c r="K20" s="121" t="str">
        <f t="shared" si="4"/>
        <v/>
      </c>
      <c r="L20" s="26"/>
      <c r="M20" s="119" t="str">
        <f>IF(K20="","",VLOOKUP(B20,DATA!$H$2:$I$10,2))</f>
        <v/>
      </c>
      <c r="N20" s="26"/>
    </row>
    <row r="21" spans="1:14" s="5" customFormat="1" ht="79.5" customHeight="1" x14ac:dyDescent="0.3">
      <c r="A21" s="127">
        <v>10</v>
      </c>
      <c r="B21" s="123"/>
      <c r="C21" s="124" t="str">
        <f>IF(B21="","",VLOOKUP(B21,DATA!$A:$B,2))</f>
        <v/>
      </c>
      <c r="D21" s="125"/>
      <c r="E21" s="126"/>
      <c r="F21" s="125"/>
      <c r="G21" s="122"/>
      <c r="H21" s="126"/>
      <c r="I21" s="120"/>
      <c r="J21" s="121" t="str">
        <f t="shared" si="3"/>
        <v/>
      </c>
      <c r="K21" s="121" t="str">
        <f t="shared" si="4"/>
        <v/>
      </c>
      <c r="L21" s="26"/>
      <c r="M21" s="119" t="str">
        <f>IF(K21="","",VLOOKUP(B21,DATA!$H$2:$I$10,2))</f>
        <v/>
      </c>
      <c r="N21" s="26"/>
    </row>
    <row r="22" spans="1:14" s="5" customFormat="1" ht="79.5" customHeight="1" x14ac:dyDescent="0.3">
      <c r="A22" s="127">
        <v>11</v>
      </c>
      <c r="B22" s="123"/>
      <c r="C22" s="124" t="str">
        <f>IF(B22="","",VLOOKUP(B22,DATA!$A:$B,2))</f>
        <v/>
      </c>
      <c r="D22" s="125"/>
      <c r="E22" s="126"/>
      <c r="F22" s="125"/>
      <c r="G22" s="122"/>
      <c r="H22" s="126"/>
      <c r="I22" s="120"/>
      <c r="J22" s="121" t="str">
        <f t="shared" si="3"/>
        <v/>
      </c>
      <c r="K22" s="121" t="str">
        <f t="shared" si="4"/>
        <v/>
      </c>
      <c r="L22" s="26"/>
      <c r="M22" s="119" t="str">
        <f>IF(K22="","",VLOOKUP(B22,DATA!$H$2:$I$10,2))</f>
        <v/>
      </c>
      <c r="N22" s="26"/>
    </row>
    <row r="23" spans="1:14" s="5" customFormat="1" ht="79.5" customHeight="1" x14ac:dyDescent="0.3">
      <c r="A23" s="127">
        <v>12</v>
      </c>
      <c r="B23" s="123"/>
      <c r="C23" s="124" t="str">
        <f>IF(B23="","",VLOOKUP(B23,DATA!$A:$B,2))</f>
        <v/>
      </c>
      <c r="D23" s="125"/>
      <c r="E23" s="126"/>
      <c r="F23" s="125"/>
      <c r="G23" s="122"/>
      <c r="H23" s="126"/>
      <c r="I23" s="120"/>
      <c r="J23" s="121" t="str">
        <f t="shared" ref="J23:J41" si="5">IF(C23="","",+IF(C23="10",0,+ROUND(I23*$J$9,2)))</f>
        <v/>
      </c>
      <c r="K23" s="121" t="str">
        <f t="shared" ref="K23:K41" si="6">IF(J23="","",+I23-J23)</f>
        <v/>
      </c>
      <c r="L23" s="26"/>
      <c r="M23" s="119" t="str">
        <f>IF(K23="","",VLOOKUP(B23,DATA!$H$2:$I$10,2))</f>
        <v/>
      </c>
      <c r="N23" s="26"/>
    </row>
    <row r="24" spans="1:14" s="5" customFormat="1" ht="79.5" customHeight="1" x14ac:dyDescent="0.3">
      <c r="A24" s="127">
        <v>13</v>
      </c>
      <c r="B24" s="123"/>
      <c r="C24" s="124" t="str">
        <f>IF(B24="","",VLOOKUP(B24,DATA!$A:$B,2))</f>
        <v/>
      </c>
      <c r="D24" s="125"/>
      <c r="E24" s="126"/>
      <c r="F24" s="125"/>
      <c r="G24" s="122"/>
      <c r="H24" s="126"/>
      <c r="I24" s="120"/>
      <c r="J24" s="121" t="str">
        <f t="shared" si="5"/>
        <v/>
      </c>
      <c r="K24" s="121" t="str">
        <f t="shared" si="6"/>
        <v/>
      </c>
      <c r="L24" s="26"/>
      <c r="M24" s="119" t="str">
        <f>IF(K24="","",VLOOKUP(B24,DATA!$H$2:$I$10,2))</f>
        <v/>
      </c>
      <c r="N24" s="26"/>
    </row>
    <row r="25" spans="1:14" s="5" customFormat="1" ht="79.5" customHeight="1" x14ac:dyDescent="0.3">
      <c r="A25" s="127">
        <v>14</v>
      </c>
      <c r="B25" s="123"/>
      <c r="C25" s="124" t="str">
        <f>IF(B25="","",VLOOKUP(B25,DATA!$A:$B,2))</f>
        <v/>
      </c>
      <c r="D25" s="125"/>
      <c r="E25" s="126"/>
      <c r="F25" s="125"/>
      <c r="G25" s="122"/>
      <c r="H25" s="126"/>
      <c r="I25" s="120"/>
      <c r="J25" s="121" t="str">
        <f t="shared" si="5"/>
        <v/>
      </c>
      <c r="K25" s="121" t="str">
        <f t="shared" si="6"/>
        <v/>
      </c>
      <c r="L25" s="26"/>
      <c r="M25" s="119" t="str">
        <f>IF(K25="","",VLOOKUP(B25,DATA!$H$2:$I$10,2))</f>
        <v/>
      </c>
      <c r="N25" s="26"/>
    </row>
    <row r="26" spans="1:14" s="5" customFormat="1" ht="79.5" customHeight="1" x14ac:dyDescent="0.3">
      <c r="A26" s="127">
        <v>15</v>
      </c>
      <c r="B26" s="123"/>
      <c r="C26" s="124" t="str">
        <f>IF(B26="","",VLOOKUP(B26,DATA!$A:$B,2))</f>
        <v/>
      </c>
      <c r="D26" s="125"/>
      <c r="E26" s="126"/>
      <c r="F26" s="125"/>
      <c r="G26" s="122"/>
      <c r="H26" s="126"/>
      <c r="I26" s="120"/>
      <c r="J26" s="121" t="str">
        <f t="shared" si="5"/>
        <v/>
      </c>
      <c r="K26" s="121" t="str">
        <f t="shared" si="6"/>
        <v/>
      </c>
      <c r="L26" s="26"/>
      <c r="M26" s="119" t="str">
        <f>IF(K26="","",VLOOKUP(B26,DATA!$H$2:$I$10,2))</f>
        <v/>
      </c>
      <c r="N26" s="26"/>
    </row>
    <row r="27" spans="1:14" s="5" customFormat="1" ht="79.5" customHeight="1" x14ac:dyDescent="0.3">
      <c r="A27" s="127">
        <v>16</v>
      </c>
      <c r="B27" s="123"/>
      <c r="C27" s="124" t="str">
        <f>IF(B27="","",VLOOKUP(B27,DATA!$A:$B,2))</f>
        <v/>
      </c>
      <c r="D27" s="125"/>
      <c r="E27" s="126"/>
      <c r="F27" s="125"/>
      <c r="G27" s="122"/>
      <c r="H27" s="126"/>
      <c r="I27" s="120"/>
      <c r="J27" s="121" t="str">
        <f t="shared" si="5"/>
        <v/>
      </c>
      <c r="K27" s="121" t="str">
        <f t="shared" si="6"/>
        <v/>
      </c>
      <c r="L27" s="26"/>
      <c r="M27" s="119" t="str">
        <f>IF(K27="","",VLOOKUP(B27,DATA!$H$2:$I$10,2))</f>
        <v/>
      </c>
      <c r="N27" s="26"/>
    </row>
    <row r="28" spans="1:14" s="5" customFormat="1" ht="79.5" customHeight="1" x14ac:dyDescent="0.3">
      <c r="A28" s="127">
        <v>17</v>
      </c>
      <c r="B28" s="123"/>
      <c r="C28" s="124" t="str">
        <f>IF(B28="","",VLOOKUP(B28,DATA!$A:$B,2))</f>
        <v/>
      </c>
      <c r="D28" s="125"/>
      <c r="E28" s="126"/>
      <c r="F28" s="125"/>
      <c r="G28" s="122"/>
      <c r="H28" s="126"/>
      <c r="I28" s="120"/>
      <c r="J28" s="121" t="str">
        <f t="shared" si="5"/>
        <v/>
      </c>
      <c r="K28" s="121" t="str">
        <f t="shared" si="6"/>
        <v/>
      </c>
      <c r="L28" s="26"/>
      <c r="M28" s="119" t="str">
        <f>IF(K28="","",VLOOKUP(B28,DATA!$H$2:$I$10,2))</f>
        <v/>
      </c>
      <c r="N28" s="26"/>
    </row>
    <row r="29" spans="1:14" s="5" customFormat="1" ht="79.5" customHeight="1" x14ac:dyDescent="0.3">
      <c r="A29" s="127">
        <v>18</v>
      </c>
      <c r="B29" s="123"/>
      <c r="C29" s="124" t="str">
        <f>IF(B29="","",VLOOKUP(B29,DATA!$A:$B,2))</f>
        <v/>
      </c>
      <c r="D29" s="125"/>
      <c r="E29" s="126"/>
      <c r="F29" s="125"/>
      <c r="G29" s="122"/>
      <c r="H29" s="126"/>
      <c r="I29" s="120"/>
      <c r="J29" s="121" t="str">
        <f t="shared" si="5"/>
        <v/>
      </c>
      <c r="K29" s="121" t="str">
        <f t="shared" si="6"/>
        <v/>
      </c>
      <c r="L29" s="26"/>
      <c r="M29" s="119" t="str">
        <f>IF(K29="","",VLOOKUP(B29,DATA!$H$2:$I$10,2))</f>
        <v/>
      </c>
      <c r="N29" s="26"/>
    </row>
    <row r="30" spans="1:14" s="5" customFormat="1" ht="79.5" customHeight="1" x14ac:dyDescent="0.3">
      <c r="A30" s="127">
        <v>19</v>
      </c>
      <c r="B30" s="123"/>
      <c r="C30" s="124" t="str">
        <f>IF(B30="","",VLOOKUP(B30,DATA!$A:$B,2))</f>
        <v/>
      </c>
      <c r="D30" s="125"/>
      <c r="E30" s="126"/>
      <c r="F30" s="125"/>
      <c r="G30" s="122"/>
      <c r="H30" s="126"/>
      <c r="I30" s="120"/>
      <c r="J30" s="121" t="str">
        <f t="shared" si="5"/>
        <v/>
      </c>
      <c r="K30" s="121" t="str">
        <f t="shared" si="6"/>
        <v/>
      </c>
      <c r="L30" s="26"/>
      <c r="M30" s="119" t="str">
        <f>IF(K30="","",VLOOKUP(B30,DATA!$H$2:$I$10,2))</f>
        <v/>
      </c>
      <c r="N30" s="26"/>
    </row>
    <row r="31" spans="1:14" s="5" customFormat="1" ht="79.5" customHeight="1" x14ac:dyDescent="0.3">
      <c r="A31" s="127">
        <v>20</v>
      </c>
      <c r="B31" s="123"/>
      <c r="C31" s="124" t="str">
        <f>IF(B31="","",VLOOKUP(B31,DATA!$A:$B,2))</f>
        <v/>
      </c>
      <c r="D31" s="125"/>
      <c r="E31" s="126"/>
      <c r="F31" s="125"/>
      <c r="G31" s="122"/>
      <c r="H31" s="126"/>
      <c r="I31" s="120"/>
      <c r="J31" s="121" t="str">
        <f t="shared" si="5"/>
        <v/>
      </c>
      <c r="K31" s="121" t="str">
        <f t="shared" si="6"/>
        <v/>
      </c>
      <c r="L31" s="26"/>
      <c r="M31" s="119" t="str">
        <f>IF(K31="","",VLOOKUP(B31,DATA!$H$2:$I$10,2))</f>
        <v/>
      </c>
      <c r="N31" s="26"/>
    </row>
    <row r="32" spans="1:14" s="5" customFormat="1" ht="79.5" customHeight="1" x14ac:dyDescent="0.3">
      <c r="A32" s="127">
        <v>21</v>
      </c>
      <c r="B32" s="123"/>
      <c r="C32" s="124" t="str">
        <f>IF(B32="","",VLOOKUP(B32,DATA!$A:$B,2))</f>
        <v/>
      </c>
      <c r="D32" s="125"/>
      <c r="E32" s="126"/>
      <c r="F32" s="125"/>
      <c r="G32" s="122"/>
      <c r="H32" s="126"/>
      <c r="I32" s="120"/>
      <c r="J32" s="121" t="str">
        <f t="shared" si="5"/>
        <v/>
      </c>
      <c r="K32" s="121" t="str">
        <f t="shared" si="6"/>
        <v/>
      </c>
      <c r="L32" s="26"/>
      <c r="M32" s="119" t="str">
        <f>IF(K32="","",VLOOKUP(B32,DATA!$H$2:$I$10,2))</f>
        <v/>
      </c>
      <c r="N32" s="26"/>
    </row>
    <row r="33" spans="1:14" s="5" customFormat="1" ht="79.5" customHeight="1" x14ac:dyDescent="0.3">
      <c r="A33" s="127">
        <v>22</v>
      </c>
      <c r="B33" s="123"/>
      <c r="C33" s="124" t="str">
        <f>IF(B33="","",VLOOKUP(B33,DATA!$A:$B,2))</f>
        <v/>
      </c>
      <c r="D33" s="125"/>
      <c r="E33" s="126"/>
      <c r="F33" s="125"/>
      <c r="G33" s="122"/>
      <c r="H33" s="126"/>
      <c r="I33" s="120"/>
      <c r="J33" s="121" t="str">
        <f t="shared" si="5"/>
        <v/>
      </c>
      <c r="K33" s="121" t="str">
        <f t="shared" si="6"/>
        <v/>
      </c>
      <c r="L33" s="26"/>
      <c r="M33" s="119" t="str">
        <f>IF(K33="","",VLOOKUP(B33,DATA!$H$2:$I$10,2))</f>
        <v/>
      </c>
      <c r="N33" s="26"/>
    </row>
    <row r="34" spans="1:14" s="5" customFormat="1" ht="79.5" customHeight="1" x14ac:dyDescent="0.3">
      <c r="A34" s="127">
        <v>23</v>
      </c>
      <c r="B34" s="123"/>
      <c r="C34" s="124" t="str">
        <f>IF(B34="","",VLOOKUP(B34,DATA!$A:$B,2))</f>
        <v/>
      </c>
      <c r="D34" s="125"/>
      <c r="E34" s="126"/>
      <c r="F34" s="125"/>
      <c r="G34" s="122"/>
      <c r="H34" s="126"/>
      <c r="I34" s="120"/>
      <c r="J34" s="121" t="str">
        <f t="shared" si="5"/>
        <v/>
      </c>
      <c r="K34" s="121" t="str">
        <f t="shared" si="6"/>
        <v/>
      </c>
      <c r="L34" s="26"/>
      <c r="M34" s="119" t="str">
        <f>IF(K34="","",VLOOKUP(B34,DATA!$H$2:$I$10,2))</f>
        <v/>
      </c>
      <c r="N34" s="26"/>
    </row>
    <row r="35" spans="1:14" s="5" customFormat="1" ht="79.5" customHeight="1" x14ac:dyDescent="0.3">
      <c r="A35" s="127">
        <v>24</v>
      </c>
      <c r="B35" s="123"/>
      <c r="C35" s="124" t="str">
        <f>IF(B35="","",VLOOKUP(B35,DATA!$A:$B,2))</f>
        <v/>
      </c>
      <c r="D35" s="125"/>
      <c r="E35" s="126"/>
      <c r="F35" s="125"/>
      <c r="G35" s="122"/>
      <c r="H35" s="126"/>
      <c r="I35" s="120"/>
      <c r="J35" s="121" t="str">
        <f t="shared" si="5"/>
        <v/>
      </c>
      <c r="K35" s="121" t="str">
        <f t="shared" si="6"/>
        <v/>
      </c>
      <c r="L35" s="26"/>
      <c r="M35" s="119" t="str">
        <f>IF(K35="","",VLOOKUP(B35,DATA!$H$2:$I$10,2))</f>
        <v/>
      </c>
      <c r="N35" s="26"/>
    </row>
    <row r="36" spans="1:14" s="5" customFormat="1" ht="79.5" customHeight="1" x14ac:dyDescent="0.3">
      <c r="A36" s="127">
        <v>25</v>
      </c>
      <c r="B36" s="123"/>
      <c r="C36" s="124" t="str">
        <f>IF(B36="","",VLOOKUP(B36,DATA!$A:$B,2))</f>
        <v/>
      </c>
      <c r="D36" s="125"/>
      <c r="E36" s="126"/>
      <c r="F36" s="125"/>
      <c r="G36" s="122"/>
      <c r="H36" s="126"/>
      <c r="I36" s="120"/>
      <c r="J36" s="121" t="str">
        <f t="shared" si="5"/>
        <v/>
      </c>
      <c r="K36" s="121" t="str">
        <f t="shared" si="6"/>
        <v/>
      </c>
      <c r="L36" s="26"/>
      <c r="M36" s="119" t="str">
        <f>IF(K36="","",VLOOKUP(B36,DATA!$H$2:$I$10,2))</f>
        <v/>
      </c>
      <c r="N36" s="26"/>
    </row>
    <row r="37" spans="1:14" s="5" customFormat="1" ht="79.5" customHeight="1" x14ac:dyDescent="0.3">
      <c r="A37" s="127">
        <v>26</v>
      </c>
      <c r="B37" s="123"/>
      <c r="C37" s="124" t="str">
        <f>IF(B37="","",VLOOKUP(B37,DATA!$A:$B,2))</f>
        <v/>
      </c>
      <c r="D37" s="125"/>
      <c r="E37" s="126"/>
      <c r="F37" s="125"/>
      <c r="G37" s="122"/>
      <c r="H37" s="126"/>
      <c r="I37" s="120"/>
      <c r="J37" s="121" t="str">
        <f t="shared" si="5"/>
        <v/>
      </c>
      <c r="K37" s="121" t="str">
        <f t="shared" si="6"/>
        <v/>
      </c>
      <c r="L37" s="26"/>
      <c r="M37" s="119" t="str">
        <f>IF(K37="","",VLOOKUP(B37,DATA!$H$2:$I$10,2))</f>
        <v/>
      </c>
      <c r="N37" s="26"/>
    </row>
    <row r="38" spans="1:14" s="5" customFormat="1" ht="79.5" customHeight="1" x14ac:dyDescent="0.3">
      <c r="A38" s="127">
        <v>27</v>
      </c>
      <c r="B38" s="123"/>
      <c r="C38" s="124" t="str">
        <f>IF(B38="","",VLOOKUP(B38,DATA!$A:$B,2))</f>
        <v/>
      </c>
      <c r="D38" s="125"/>
      <c r="E38" s="126"/>
      <c r="F38" s="125"/>
      <c r="G38" s="122"/>
      <c r="H38" s="126"/>
      <c r="I38" s="120"/>
      <c r="J38" s="121" t="str">
        <f t="shared" si="5"/>
        <v/>
      </c>
      <c r="K38" s="121" t="str">
        <f t="shared" si="6"/>
        <v/>
      </c>
      <c r="L38" s="26"/>
      <c r="M38" s="119" t="str">
        <f>IF(K38="","",VLOOKUP(B38,DATA!$H$2:$I$10,2))</f>
        <v/>
      </c>
      <c r="N38" s="26"/>
    </row>
    <row r="39" spans="1:14" s="5" customFormat="1" ht="79.5" customHeight="1" x14ac:dyDescent="0.3">
      <c r="A39" s="127">
        <v>28</v>
      </c>
      <c r="B39" s="123"/>
      <c r="C39" s="124" t="str">
        <f>IF(B39="","",VLOOKUP(B39,DATA!$A:$B,2))</f>
        <v/>
      </c>
      <c r="D39" s="125"/>
      <c r="E39" s="126"/>
      <c r="F39" s="125"/>
      <c r="G39" s="122"/>
      <c r="H39" s="126"/>
      <c r="I39" s="120"/>
      <c r="J39" s="121" t="str">
        <f t="shared" si="5"/>
        <v/>
      </c>
      <c r="K39" s="121" t="str">
        <f t="shared" si="6"/>
        <v/>
      </c>
      <c r="L39" s="26"/>
      <c r="M39" s="119" t="str">
        <f>IF(K39="","",VLOOKUP(B39,DATA!$H$2:$I$10,2))</f>
        <v/>
      </c>
      <c r="N39" s="26"/>
    </row>
    <row r="40" spans="1:14" s="5" customFormat="1" ht="79.5" customHeight="1" x14ac:dyDescent="0.3">
      <c r="A40" s="127">
        <v>29</v>
      </c>
      <c r="B40" s="123"/>
      <c r="C40" s="124" t="str">
        <f>IF(B40="","",VLOOKUP(B40,DATA!$A:$B,2))</f>
        <v/>
      </c>
      <c r="D40" s="125"/>
      <c r="E40" s="126"/>
      <c r="F40" s="125"/>
      <c r="G40" s="122"/>
      <c r="H40" s="126"/>
      <c r="I40" s="120"/>
      <c r="J40" s="121" t="str">
        <f t="shared" si="5"/>
        <v/>
      </c>
      <c r="K40" s="121" t="str">
        <f t="shared" si="6"/>
        <v/>
      </c>
      <c r="L40" s="26"/>
      <c r="M40" s="119" t="str">
        <f>IF(K40="","",VLOOKUP(B40,DATA!$H$2:$I$10,2))</f>
        <v/>
      </c>
      <c r="N40" s="26"/>
    </row>
    <row r="41" spans="1:14" s="5" customFormat="1" ht="79.5" customHeight="1" x14ac:dyDescent="0.3">
      <c r="A41" s="127">
        <v>30</v>
      </c>
      <c r="B41" s="123"/>
      <c r="C41" s="124" t="str">
        <f>IF(B41="","",VLOOKUP(B41,DATA!$A:$B,2))</f>
        <v/>
      </c>
      <c r="D41" s="125"/>
      <c r="E41" s="126"/>
      <c r="F41" s="125"/>
      <c r="G41" s="122"/>
      <c r="H41" s="126"/>
      <c r="I41" s="120"/>
      <c r="J41" s="121" t="str">
        <f t="shared" si="5"/>
        <v/>
      </c>
      <c r="K41" s="121" t="str">
        <f t="shared" si="6"/>
        <v/>
      </c>
      <c r="L41" s="26"/>
      <c r="M41" s="119" t="str">
        <f>IF(K41="","",VLOOKUP(B41,DATA!$H$2:$I$10,2))</f>
        <v/>
      </c>
      <c r="N41" s="26"/>
    </row>
    <row r="42" spans="1:14" s="11" customFormat="1" ht="18" x14ac:dyDescent="0.3">
      <c r="A42" s="222" t="s">
        <v>67</v>
      </c>
      <c r="B42" s="222"/>
      <c r="C42" s="222"/>
      <c r="D42" s="222"/>
      <c r="E42" s="222"/>
      <c r="F42" s="222"/>
      <c r="G42" s="222"/>
      <c r="H42" s="222"/>
      <c r="I42" s="9">
        <f>SUM(I12:I41)</f>
        <v>0</v>
      </c>
      <c r="J42" s="10">
        <f>SUM(J12:J41)</f>
        <v>0</v>
      </c>
      <c r="K42" s="10">
        <f>SUM(K12:K41)</f>
        <v>0</v>
      </c>
      <c r="L42" s="54"/>
      <c r="M42" s="54"/>
      <c r="N42" s="54"/>
    </row>
    <row r="43" spans="1:14" s="11" customFormat="1" ht="18" x14ac:dyDescent="0.3">
      <c r="A43" s="50"/>
      <c r="B43" s="221" t="s">
        <v>66</v>
      </c>
      <c r="C43" s="221"/>
      <c r="D43" s="221"/>
      <c r="E43" s="221"/>
      <c r="F43" s="221"/>
      <c r="G43" s="221"/>
      <c r="H43" s="221"/>
      <c r="I43" s="53"/>
      <c r="J43" s="53"/>
      <c r="K43" s="53"/>
      <c r="L43" s="54"/>
      <c r="M43" s="54"/>
      <c r="N43" s="54"/>
    </row>
    <row r="44" spans="1:14" s="11" customFormat="1" ht="18" x14ac:dyDescent="0.3">
      <c r="A44" s="50"/>
      <c r="B44" s="52"/>
      <c r="C44" s="220" t="s">
        <v>68</v>
      </c>
      <c r="D44" s="220"/>
      <c r="E44" s="220"/>
      <c r="F44" s="220"/>
      <c r="G44" s="220"/>
      <c r="H44" s="9">
        <f>DSUM($A$11:$N$41,$I$11,BS11:BS12)</f>
        <v>0</v>
      </c>
      <c r="I44" s="54"/>
      <c r="J44" s="54"/>
      <c r="K44" s="54"/>
      <c r="L44" s="54"/>
      <c r="M44" s="54"/>
      <c r="N44" s="54"/>
    </row>
    <row r="45" spans="1:14" s="11" customFormat="1" ht="18" x14ac:dyDescent="0.3">
      <c r="A45" s="50"/>
      <c r="B45" s="52"/>
      <c r="C45" s="52"/>
      <c r="D45" s="52"/>
      <c r="E45" s="52"/>
      <c r="F45" s="52"/>
      <c r="G45" s="52"/>
      <c r="H45" s="52"/>
      <c r="I45" s="56"/>
      <c r="J45" s="56"/>
      <c r="K45" s="56"/>
      <c r="L45" s="54"/>
      <c r="M45" s="54"/>
      <c r="N45" s="54"/>
    </row>
    <row r="46" spans="1:14" s="11" customFormat="1" ht="18" x14ac:dyDescent="0.35">
      <c r="A46" s="50"/>
      <c r="G46" s="55" t="s">
        <v>69</v>
      </c>
      <c r="H46" s="60">
        <f>'Στοιχεία Έργου'!D23</f>
        <v>0</v>
      </c>
      <c r="I46" s="9">
        <f>ROUND(H44*$H$46,2)</f>
        <v>0</v>
      </c>
      <c r="J46" s="10">
        <f>IF(J9="",0,I46*$J$9)</f>
        <v>0</v>
      </c>
      <c r="K46" s="10">
        <f>IF(J46="","",I46-J46)</f>
        <v>0</v>
      </c>
      <c r="L46" s="51"/>
      <c r="M46" s="51"/>
      <c r="N46" s="51"/>
    </row>
    <row r="47" spans="1:14" s="11" customFormat="1" ht="9.75" customHeight="1" x14ac:dyDescent="0.3">
      <c r="A47" s="50"/>
      <c r="B47" s="220"/>
      <c r="C47" s="220"/>
      <c r="D47" s="220"/>
      <c r="E47" s="220"/>
      <c r="F47" s="220"/>
      <c r="G47" s="220"/>
      <c r="H47" s="220"/>
      <c r="I47" s="53"/>
      <c r="J47" s="53"/>
      <c r="K47" s="53"/>
      <c r="L47" s="51"/>
      <c r="M47" s="51"/>
      <c r="N47" s="51"/>
    </row>
    <row r="48" spans="1:14" s="11" customFormat="1" ht="18" x14ac:dyDescent="0.3">
      <c r="A48" s="50"/>
      <c r="B48" s="220" t="s">
        <v>119</v>
      </c>
      <c r="C48" s="220"/>
      <c r="D48" s="220"/>
      <c r="E48" s="220"/>
      <c r="F48" s="220"/>
      <c r="G48" s="220"/>
      <c r="H48" s="220"/>
      <c r="I48" s="9">
        <f>I42+I46</f>
        <v>0</v>
      </c>
      <c r="J48" s="10">
        <f t="shared" ref="J48:K48" si="7">J42+J46</f>
        <v>0</v>
      </c>
      <c r="K48" s="10">
        <f t="shared" si="7"/>
        <v>0</v>
      </c>
      <c r="L48" s="51"/>
      <c r="M48" s="51"/>
      <c r="N48" s="51"/>
    </row>
    <row r="49" spans="1:14" ht="40.799999999999997" x14ac:dyDescent="0.3">
      <c r="A49" s="12"/>
      <c r="B49" s="12"/>
      <c r="C49" s="12"/>
      <c r="D49" s="12"/>
      <c r="E49" s="12"/>
      <c r="F49" s="12"/>
      <c r="G49" s="13"/>
      <c r="H49" s="12"/>
      <c r="I49" s="4" t="str">
        <f>I11</f>
        <v>Συνολικό κόστος
(αξία σε ευρώ)</v>
      </c>
      <c r="J49" s="4" t="str">
        <f>J11</f>
        <v xml:space="preserve">Αιτούμενο ποσό επιχορήγησης βάσει της σύμβασης </v>
      </c>
      <c r="K49" s="4" t="str">
        <f>K11</f>
        <v>Ποσό συγχρηματο-δότησης</v>
      </c>
      <c r="L49" s="13"/>
      <c r="M49" s="13"/>
      <c r="N49" s="13"/>
    </row>
    <row r="50" spans="1:14" ht="15.6" x14ac:dyDescent="0.3">
      <c r="A50" s="14"/>
      <c r="B50" s="32" t="s">
        <v>88</v>
      </c>
      <c r="C50" s="2"/>
      <c r="D50" s="14"/>
      <c r="E50" s="14"/>
      <c r="F50" s="14"/>
      <c r="G50" s="14"/>
      <c r="H50" s="14"/>
      <c r="I50" s="14"/>
      <c r="J50" s="14"/>
      <c r="K50" s="14"/>
      <c r="L50" s="14"/>
      <c r="M50" s="14"/>
      <c r="N50" s="14"/>
    </row>
    <row r="51" spans="1:14" ht="16.2" thickBot="1" x14ac:dyDescent="0.35">
      <c r="A51" s="14"/>
      <c r="B51" s="129" t="s">
        <v>3</v>
      </c>
      <c r="C51" s="14"/>
      <c r="D51" s="36"/>
      <c r="E51" s="36"/>
      <c r="F51" s="36"/>
      <c r="G51" s="36"/>
      <c r="H51" s="16"/>
      <c r="N51" s="14"/>
    </row>
    <row r="52" spans="1:14" ht="16.2" thickBot="1" x14ac:dyDescent="0.35">
      <c r="A52" s="14"/>
      <c r="B52" s="128"/>
      <c r="C52" s="35"/>
      <c r="D52" s="35"/>
      <c r="E52" s="35"/>
      <c r="F52" s="35"/>
      <c r="G52" s="35"/>
      <c r="H52" s="17"/>
      <c r="N52" s="14"/>
    </row>
    <row r="53" spans="1:14" ht="19.5" customHeight="1" thickBot="1" x14ac:dyDescent="0.35">
      <c r="A53" s="14"/>
      <c r="B53" s="14"/>
      <c r="C53" s="5"/>
      <c r="D53" s="5"/>
      <c r="E53" s="5"/>
      <c r="F53" s="5"/>
      <c r="G53" s="33"/>
      <c r="H53" s="18"/>
      <c r="N53" s="14"/>
    </row>
    <row r="54" spans="1:14" x14ac:dyDescent="0.3">
      <c r="A54" s="19"/>
      <c r="B54" s="37"/>
      <c r="C54" s="5"/>
      <c r="D54" s="34"/>
      <c r="E54" s="34"/>
      <c r="F54" s="35"/>
      <c r="G54" s="35"/>
      <c r="H54" s="20"/>
      <c r="N54" s="19"/>
    </row>
    <row r="55" spans="1:14" ht="25.5" customHeight="1" x14ac:dyDescent="0.3">
      <c r="A55" s="14"/>
      <c r="B55" s="38"/>
      <c r="C55" s="5"/>
      <c r="D55" s="5"/>
      <c r="E55" s="5"/>
      <c r="F55" s="5"/>
      <c r="G55" s="35"/>
      <c r="H55" s="20"/>
      <c r="N55" s="14"/>
    </row>
    <row r="56" spans="1:14" ht="25.5" customHeight="1" thickBot="1" x14ac:dyDescent="0.35">
      <c r="A56" s="14"/>
      <c r="B56" s="39"/>
      <c r="C56" s="5"/>
      <c r="D56" s="5"/>
      <c r="E56" s="5"/>
      <c r="F56" s="5"/>
      <c r="G56" s="35"/>
      <c r="H56" s="20"/>
      <c r="N56" s="14"/>
    </row>
    <row r="57" spans="1:14" x14ac:dyDescent="0.3">
      <c r="A57" s="14"/>
      <c r="B57" s="130" t="s">
        <v>4</v>
      </c>
      <c r="C57" s="35"/>
      <c r="D57" s="35"/>
      <c r="E57" s="35"/>
      <c r="F57" s="5"/>
      <c r="G57" s="35"/>
      <c r="H57" s="21"/>
      <c r="N57" s="14"/>
    </row>
    <row r="58" spans="1:14" x14ac:dyDescent="0.3">
      <c r="A58" s="14"/>
      <c r="B58" s="14"/>
      <c r="C58" s="208"/>
      <c r="D58" s="208"/>
      <c r="E58" s="208"/>
      <c r="F58" s="208"/>
      <c r="G58" s="35"/>
      <c r="H58" s="21"/>
      <c r="N58" s="14"/>
    </row>
    <row r="59" spans="1:14" x14ac:dyDescent="0.3">
      <c r="A59" s="14"/>
      <c r="B59" s="14"/>
      <c r="C59" s="14"/>
      <c r="D59" s="14"/>
      <c r="E59" s="14"/>
      <c r="F59" s="14"/>
      <c r="G59" s="22"/>
      <c r="H59" s="22"/>
      <c r="N59" s="14"/>
    </row>
  </sheetData>
  <sheetProtection algorithmName="SHA-512" hashValue="O8IqPfzagRZNXoIYJaG636YEqI+G50Db1PJrxcrtxXQZnGApn/jupbO0WHiiGYG+qVfuYeczaP655sn1Je/KjA==" saltValue="Hrdbbs7hArrv/WSgmicFqA==" spinCount="100000" sheet="1" objects="1" scenarios="1" formatRows="0" insertRows="0" deleteRows="0" selectLockedCells="1"/>
  <mergeCells count="15">
    <mergeCell ref="C58:F58"/>
    <mergeCell ref="A7:N7"/>
    <mergeCell ref="A3:B3"/>
    <mergeCell ref="A1:N1"/>
    <mergeCell ref="C3:N3"/>
    <mergeCell ref="A2:B2"/>
    <mergeCell ref="A4:B4"/>
    <mergeCell ref="A5:B5"/>
    <mergeCell ref="A6:B6"/>
    <mergeCell ref="C4:D4"/>
    <mergeCell ref="B47:H47"/>
    <mergeCell ref="B48:H48"/>
    <mergeCell ref="C44:G44"/>
    <mergeCell ref="B43:H43"/>
    <mergeCell ref="A42:H42"/>
  </mergeCells>
  <phoneticPr fontId="5" type="noConversion"/>
  <pageMargins left="0.35433070866141736" right="0.27559055118110237" top="0.36" bottom="0.48" header="0.25" footer="0.26"/>
  <pageSetup paperSize="9" scale="52" orientation="landscape" r:id="rId1"/>
  <headerFooter>
    <oddFooter xml:space="preserve">&amp;L&amp;A&amp;RΣελίδα &amp;P από &amp;N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C8DB235-450F-4C97-ADF3-2B6508A7A253}">
          <x14:formula1>
            <xm:f>DATA!$A$2:$A$10</xm:f>
          </x14:formula1>
          <xm:sqref>BR12 B12:B41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4"/>
  <sheetViews>
    <sheetView zoomScale="115" zoomScaleNormal="115" zoomScaleSheetLayoutView="25" workbookViewId="0">
      <selection activeCell="C4" sqref="C4"/>
    </sheetView>
  </sheetViews>
  <sheetFormatPr defaultColWidth="9" defaultRowHeight="14.4" x14ac:dyDescent="0.3"/>
  <cols>
    <col min="1" max="1" width="6.88671875" style="63" customWidth="1"/>
    <col min="2" max="2" width="79.6640625" style="63" customWidth="1"/>
    <col min="3" max="3" width="12.109375" style="63" bestFit="1" customWidth="1"/>
    <col min="4" max="4" width="11.109375" style="63" customWidth="1"/>
    <col min="5" max="5" width="14" style="63" customWidth="1"/>
    <col min="6" max="9" width="9" style="63"/>
    <col min="10" max="10" width="10.88671875" style="30" customWidth="1"/>
    <col min="11" max="47" width="10.88671875" style="63" customWidth="1"/>
    <col min="48" max="50" width="28" style="63" customWidth="1"/>
    <col min="51" max="51" width="28" style="68" customWidth="1"/>
    <col min="52" max="16384" width="9" style="63"/>
  </cols>
  <sheetData>
    <row r="1" spans="1:51" x14ac:dyDescent="0.3">
      <c r="B1" s="223" t="s">
        <v>90</v>
      </c>
      <c r="C1" s="223"/>
      <c r="D1" s="223"/>
      <c r="E1" s="223"/>
    </row>
    <row r="2" spans="1:51" ht="45" customHeight="1" thickBot="1" x14ac:dyDescent="0.35">
      <c r="B2" s="224"/>
      <c r="C2" s="224"/>
      <c r="D2" s="224"/>
      <c r="E2" s="224"/>
    </row>
    <row r="3" spans="1:51" ht="60.6" thickBot="1" x14ac:dyDescent="0.35">
      <c r="A3" s="225" t="s">
        <v>71</v>
      </c>
      <c r="B3" s="61" t="s">
        <v>72</v>
      </c>
      <c r="C3" s="62" t="s">
        <v>73</v>
      </c>
      <c r="D3" s="62" t="s">
        <v>74</v>
      </c>
      <c r="E3" s="62" t="s">
        <v>75</v>
      </c>
      <c r="AY3" s="64" t="s">
        <v>76</v>
      </c>
    </row>
    <row r="4" spans="1:51" x14ac:dyDescent="0.3">
      <c r="A4" s="226"/>
      <c r="B4" s="65" t="s">
        <v>77</v>
      </c>
      <c r="C4" s="83"/>
      <c r="D4" s="67" t="str">
        <f>IF(C14=0,"",C4/C14)</f>
        <v/>
      </c>
      <c r="E4" s="66">
        <f>ROUND(C4*'Στοιχεία Έργου'!$D$21,2)</f>
        <v>0</v>
      </c>
      <c r="AY4" s="68" t="s">
        <v>57</v>
      </c>
    </row>
    <row r="5" spans="1:51" x14ac:dyDescent="0.3">
      <c r="A5" s="226"/>
      <c r="B5" s="69" t="s">
        <v>78</v>
      </c>
      <c r="C5" s="83"/>
      <c r="D5" s="70" t="str">
        <f>IF(C14=0,"",C5/C14)</f>
        <v/>
      </c>
      <c r="E5" s="66">
        <f>ROUND(C5*'Στοιχεία Έργου'!$D$21,2)</f>
        <v>0</v>
      </c>
    </row>
    <row r="6" spans="1:51" x14ac:dyDescent="0.3">
      <c r="A6" s="226"/>
      <c r="B6" s="69" t="s">
        <v>79</v>
      </c>
      <c r="C6" s="83"/>
      <c r="D6" s="70" t="str">
        <f>IF(C14=0,"",C6/C14)</f>
        <v/>
      </c>
      <c r="E6" s="66">
        <f>ROUND(C6*'Στοιχεία Έργου'!$D$21,2)</f>
        <v>0</v>
      </c>
      <c r="AY6" s="64"/>
    </row>
    <row r="7" spans="1:51" x14ac:dyDescent="0.3">
      <c r="A7" s="226"/>
      <c r="B7" s="69" t="s">
        <v>80</v>
      </c>
      <c r="C7" s="83"/>
      <c r="D7" s="70" t="str">
        <f>IF(C14=0,"",C7/C14)</f>
        <v/>
      </c>
      <c r="E7" s="66">
        <f>ROUND(C7*'Στοιχεία Έργου'!$D$21,2)</f>
        <v>0</v>
      </c>
      <c r="AY7" s="64"/>
    </row>
    <row r="8" spans="1:51" x14ac:dyDescent="0.3">
      <c r="A8" s="226"/>
      <c r="B8" s="69" t="s">
        <v>81</v>
      </c>
      <c r="C8" s="83"/>
      <c r="D8" s="70" t="str">
        <f>IF(C14=0,"",C8/C14)</f>
        <v/>
      </c>
      <c r="E8" s="66">
        <f>ROUND(C8*'Στοιχεία Έργου'!$D$21,2)</f>
        <v>0</v>
      </c>
    </row>
    <row r="9" spans="1:51" x14ac:dyDescent="0.3">
      <c r="A9" s="226"/>
      <c r="B9" s="69" t="s">
        <v>82</v>
      </c>
      <c r="C9" s="83"/>
      <c r="D9" s="70" t="str">
        <f>IF(C14=0,"",C9/C14)</f>
        <v/>
      </c>
      <c r="E9" s="66">
        <f>ROUND(C9*'Στοιχεία Έργου'!$D$21,2)</f>
        <v>0</v>
      </c>
    </row>
    <row r="10" spans="1:51" ht="15" thickBot="1" x14ac:dyDescent="0.35">
      <c r="A10" s="226"/>
      <c r="B10" s="71" t="s">
        <v>83</v>
      </c>
      <c r="C10" s="84"/>
      <c r="D10" s="72" t="str">
        <f>IF(C14=0,"",C10/C14)</f>
        <v/>
      </c>
      <c r="E10" s="73">
        <f>ROUND(C10*'Στοιχεία Έργου'!$D$21,2)</f>
        <v>0</v>
      </c>
    </row>
    <row r="11" spans="1:51" x14ac:dyDescent="0.3">
      <c r="A11" s="226"/>
      <c r="B11" s="74" t="s">
        <v>84</v>
      </c>
      <c r="C11" s="75">
        <f>SUM(C4:C10)</f>
        <v>0</v>
      </c>
      <c r="D11" s="76"/>
      <c r="E11" s="77">
        <f>SUM(E4:E10)</f>
        <v>0</v>
      </c>
    </row>
    <row r="12" spans="1:51" x14ac:dyDescent="0.3">
      <c r="A12" s="226"/>
      <c r="B12" s="69" t="s">
        <v>85</v>
      </c>
      <c r="C12" s="85"/>
      <c r="D12" s="78" t="str">
        <f>IF(C14=0,"",C12/C14)</f>
        <v/>
      </c>
      <c r="E12" s="66">
        <f>ROUND(C12*'Στοιχεία Έργου'!$D$21,2)</f>
        <v>0</v>
      </c>
    </row>
    <row r="13" spans="1:51" ht="15" thickBot="1" x14ac:dyDescent="0.35">
      <c r="A13" s="226"/>
      <c r="B13" s="71" t="s">
        <v>86</v>
      </c>
      <c r="C13" s="113" t="str">
        <f>IF(C4="","",+C4*'Στοιχεία Έργου'!$D$23)</f>
        <v/>
      </c>
      <c r="D13" s="79" t="str">
        <f>IF(C13="","",C13/C14)</f>
        <v/>
      </c>
      <c r="E13" s="73" t="str">
        <f>IF(C13="","",ROUND(C13*'Στοιχεία Έργου'!$D$21,2))</f>
        <v/>
      </c>
    </row>
    <row r="14" spans="1:51" ht="14.25" customHeight="1" thickBot="1" x14ac:dyDescent="0.35">
      <c r="A14" s="227"/>
      <c r="B14" s="80" t="s">
        <v>87</v>
      </c>
      <c r="C14" s="81">
        <f>ROUND(SUM(C11:C13),2)</f>
        <v>0</v>
      </c>
      <c r="D14" s="82">
        <f>SUM(D4:D13)</f>
        <v>0</v>
      </c>
      <c r="E14" s="81">
        <f>ROUND(SUM(E11:E13),2)</f>
        <v>0</v>
      </c>
    </row>
  </sheetData>
  <sheetProtection algorithmName="SHA-512" hashValue="Jiaig90dvNlhon41yhes9SjeLIeFDgFgKPRsis9rX+kQQvMprsH88maD+ynXh0/Khnx8OUJsS+m6qCi6Jp9ycw==" saltValue="XUggjcL1umWb90nNDW7M7g==" spinCount="100000" sheet="1" objects="1" scenarios="1" selectLockedCells="1"/>
  <protectedRanges>
    <protectedRange password="8362" sqref="B4:B10" name="Περιοχή1_3"/>
    <protectedRange password="8362" sqref="B11" name="Περιοχή1_4"/>
    <protectedRange password="8362" sqref="B12" name="Περιοχή1_5"/>
    <protectedRange password="8362" sqref="B13" name="Περιοχή1_5_1"/>
    <protectedRange password="8362" sqref="B14" name="Περιοχή1_6"/>
    <protectedRange password="8362" sqref="C3:D3" name="Περιοχή1_2"/>
    <protectedRange password="8362" sqref="E3" name="Περιοχή1_2_1"/>
  </protectedRanges>
  <mergeCells count="2">
    <mergeCell ref="B1:E2"/>
    <mergeCell ref="A3:A14"/>
  </mergeCells>
  <dataValidations disablePrompts="1" count="1">
    <dataValidation type="list" allowBlank="1" showInputMessage="1" showErrorMessage="1" sqref="AY4" xr:uid="{23A69234-E388-4F5C-84B1-D85350E0DEA3}">
      <formula1>Φορέαςεταίροι</formula1>
    </dataValidation>
  </dataValidations>
  <pageMargins left="0.47244094488188981" right="0.39370078740157483" top="0.74803149606299213" bottom="0.74803149606299213" header="0.31496062992125984" footer="0.31496062992125984"/>
  <pageSetup paperSize="9" scale="77" orientation="portrait" horizontalDpi="300" verticalDpi="300" r:id="rId1"/>
  <headerFooter>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C8A3-FCAB-48B3-B914-8F27D0D57373}">
  <sheetPr>
    <pageSetUpPr fitToPage="1"/>
  </sheetPr>
  <dimension ref="A1:DY16"/>
  <sheetViews>
    <sheetView zoomScaleNormal="100" zoomScaleSheetLayoutView="85" workbookViewId="0">
      <selection activeCell="D5" sqref="D5"/>
    </sheetView>
  </sheetViews>
  <sheetFormatPr defaultColWidth="9" defaultRowHeight="14.4" x14ac:dyDescent="0.3"/>
  <cols>
    <col min="1" max="1" width="1.109375" style="63" customWidth="1"/>
    <col min="2" max="2" width="6.88671875" style="63" customWidth="1"/>
    <col min="3" max="3" width="79.6640625" style="63" customWidth="1"/>
    <col min="4" max="4" width="12.109375" style="63" bestFit="1" customWidth="1"/>
    <col min="5" max="5" width="11.109375" style="63" customWidth="1"/>
    <col min="6" max="6" width="14" style="63" customWidth="1"/>
    <col min="7" max="91" width="9" style="63"/>
    <col min="92" max="92" width="31.5546875" style="63" customWidth="1"/>
    <col min="93" max="93" width="10.88671875" style="30" customWidth="1"/>
    <col min="94" max="94" width="3.33203125" style="63" customWidth="1"/>
    <col min="95" max="95" width="26" style="63" customWidth="1"/>
    <col min="96" max="96" width="10.88671875" style="30" customWidth="1"/>
    <col min="97" max="97" width="3.33203125" style="63" customWidth="1"/>
    <col min="98" max="98" width="34.33203125" style="63" customWidth="1"/>
    <col min="99" max="99" width="10.88671875" style="30" customWidth="1"/>
    <col min="100" max="100" width="3.33203125" style="63" customWidth="1"/>
    <col min="101" max="101" width="28.5546875" style="63" customWidth="1"/>
    <col min="102" max="102" width="10.88671875" style="30" customWidth="1"/>
    <col min="103" max="103" width="3.33203125" style="63" customWidth="1"/>
    <col min="104" max="104" width="43.33203125" style="63" customWidth="1"/>
    <col min="105" max="105" width="10.88671875" style="30" customWidth="1"/>
    <col min="106" max="106" width="3.33203125" style="63" customWidth="1"/>
    <col min="107" max="107" width="43.33203125" style="63" customWidth="1"/>
    <col min="108" max="108" width="10.88671875" style="30" customWidth="1"/>
    <col min="109" max="109" width="3.33203125" style="63" customWidth="1"/>
    <col min="110" max="110" width="24.44140625" style="63" customWidth="1"/>
    <col min="111" max="111" width="10.88671875" style="30" customWidth="1"/>
    <col min="112" max="112" width="3.33203125" style="63" customWidth="1"/>
    <col min="113" max="113" width="33.109375" style="63" customWidth="1"/>
    <col min="114" max="114" width="10.88671875" style="30" customWidth="1"/>
    <col min="115" max="115" width="3.33203125" style="63" customWidth="1"/>
    <col min="116" max="116" width="40" style="63" customWidth="1"/>
    <col min="117" max="117" width="10.88671875" style="30" customWidth="1"/>
    <col min="118" max="118" width="3.33203125" style="63" customWidth="1"/>
    <col min="119" max="125" width="10.88671875" style="63" customWidth="1"/>
    <col min="126" max="128" width="28" style="63" customWidth="1"/>
    <col min="129" max="129" width="28" style="68" customWidth="1"/>
    <col min="130" max="16384" width="9" style="63"/>
  </cols>
  <sheetData>
    <row r="1" spans="1:129" ht="6" customHeight="1" x14ac:dyDescent="0.3">
      <c r="A1" s="105"/>
      <c r="B1" s="106"/>
      <c r="C1" s="106"/>
      <c r="D1" s="106"/>
      <c r="E1" s="106"/>
      <c r="F1" s="106"/>
    </row>
    <row r="2" spans="1:129" x14ac:dyDescent="0.3">
      <c r="A2" s="107"/>
      <c r="B2" s="108"/>
      <c r="C2" s="228" t="s">
        <v>91</v>
      </c>
      <c r="D2" s="228"/>
      <c r="E2" s="228"/>
      <c r="F2" s="228"/>
    </row>
    <row r="3" spans="1:129" ht="45" customHeight="1" thickBot="1" x14ac:dyDescent="0.35">
      <c r="A3" s="107"/>
      <c r="B3" s="108"/>
      <c r="C3" s="224"/>
      <c r="D3" s="224"/>
      <c r="E3" s="224"/>
      <c r="F3" s="224"/>
    </row>
    <row r="4" spans="1:129" ht="60.6" thickBot="1" x14ac:dyDescent="0.3">
      <c r="A4" s="107"/>
      <c r="B4" s="225" t="s">
        <v>89</v>
      </c>
      <c r="C4" s="61" t="s">
        <v>72</v>
      </c>
      <c r="D4" s="62" t="s">
        <v>73</v>
      </c>
      <c r="E4" s="62" t="s">
        <v>74</v>
      </c>
      <c r="F4" s="62" t="s">
        <v>75</v>
      </c>
      <c r="CN4" s="49" t="s">
        <v>1</v>
      </c>
      <c r="CO4" s="49" t="s">
        <v>2</v>
      </c>
      <c r="CQ4" s="49" t="s">
        <v>1</v>
      </c>
      <c r="CR4" s="49" t="s">
        <v>2</v>
      </c>
      <c r="CT4" s="49" t="s">
        <v>1</v>
      </c>
      <c r="CU4" s="49" t="s">
        <v>2</v>
      </c>
      <c r="CW4" s="49" t="s">
        <v>1</v>
      </c>
      <c r="CX4" s="49" t="s">
        <v>2</v>
      </c>
      <c r="CZ4" s="49" t="s">
        <v>1</v>
      </c>
      <c r="DA4" s="49" t="s">
        <v>2</v>
      </c>
      <c r="DC4" s="49" t="s">
        <v>1</v>
      </c>
      <c r="DD4" s="49" t="s">
        <v>2</v>
      </c>
      <c r="DF4" s="49" t="s">
        <v>1</v>
      </c>
      <c r="DG4" s="49" t="s">
        <v>2</v>
      </c>
      <c r="DI4" s="49" t="s">
        <v>1</v>
      </c>
      <c r="DJ4" s="49" t="s">
        <v>2</v>
      </c>
      <c r="DL4" s="49" t="s">
        <v>1</v>
      </c>
      <c r="DM4" s="49" t="s">
        <v>2</v>
      </c>
      <c r="DY4" s="64" t="s">
        <v>76</v>
      </c>
    </row>
    <row r="5" spans="1:129" ht="12" x14ac:dyDescent="0.25">
      <c r="A5" s="107"/>
      <c r="B5" s="226"/>
      <c r="C5" s="65" t="s">
        <v>77</v>
      </c>
      <c r="D5" s="110">
        <f>DSUM('Δαπάνες περιόδου'!$A$11:$N$41,'Δαπάνες περιόδου'!$I$11,CN4:CN5)</f>
        <v>0</v>
      </c>
      <c r="E5" s="67" t="str">
        <f>IF(D15=0,"",D5/D15)</f>
        <v/>
      </c>
      <c r="F5" s="66">
        <f>ROUND(D5*'Στοιχεία Έργου'!$D$21,2)</f>
        <v>0</v>
      </c>
      <c r="CN5" s="109" t="s">
        <v>50</v>
      </c>
      <c r="CO5" s="57" t="str">
        <f>VLOOKUP(CN5,DATA!$A:$B,2)</f>
        <v>01</v>
      </c>
      <c r="CQ5" s="109"/>
      <c r="CR5" s="57"/>
      <c r="CT5" s="109" t="s">
        <v>51</v>
      </c>
      <c r="CU5" s="57" t="str">
        <f>VLOOKUP(CT5,DATA!$A:$B,2)</f>
        <v>02</v>
      </c>
      <c r="CW5" s="109" t="s">
        <v>52</v>
      </c>
      <c r="CX5" s="57" t="str">
        <f>VLOOKUP(CW5,DATA!$A:$B,2)</f>
        <v>03</v>
      </c>
      <c r="CZ5" s="109" t="s">
        <v>53</v>
      </c>
      <c r="DA5" s="57" t="str">
        <f>VLOOKUP(CZ5,DATA!$A:$B,2)</f>
        <v>04</v>
      </c>
      <c r="DC5" s="109" t="s">
        <v>54</v>
      </c>
      <c r="DD5" s="57" t="str">
        <f>VLOOKUP(DC5,DATA!$A:$B,2)</f>
        <v>05</v>
      </c>
      <c r="DF5" s="109" t="s">
        <v>11</v>
      </c>
      <c r="DG5" s="57" t="str">
        <f>VLOOKUP(DF5,DATA!$A:$B,2)</f>
        <v>06</v>
      </c>
      <c r="DI5" s="109" t="s">
        <v>55</v>
      </c>
      <c r="DJ5" s="57" t="str">
        <f>VLOOKUP(DI5,DATA!$A:$B,2)</f>
        <v>07</v>
      </c>
      <c r="DL5" s="109" t="s">
        <v>92</v>
      </c>
      <c r="DM5" s="57" t="str">
        <f>VLOOKUP(DL5,DATA!$A:$B,2)</f>
        <v>08</v>
      </c>
      <c r="DY5" s="68" t="s">
        <v>57</v>
      </c>
    </row>
    <row r="6" spans="1:129" x14ac:dyDescent="0.3">
      <c r="A6" s="107"/>
      <c r="B6" s="226"/>
      <c r="C6" s="69" t="s">
        <v>78</v>
      </c>
      <c r="D6" s="110">
        <f>DSUM('Δαπάνες περιόδου'!$A$11:$N$41,'Δαπάνες περιόδου'!$I$11,CT4:CT5)</f>
        <v>0</v>
      </c>
      <c r="E6" s="70" t="str">
        <f>IF(D15=0,"",D6/D15)</f>
        <v/>
      </c>
      <c r="F6" s="66">
        <f>ROUND(D6*'Στοιχεία Έργου'!$D$21,2)</f>
        <v>0</v>
      </c>
    </row>
    <row r="7" spans="1:129" x14ac:dyDescent="0.3">
      <c r="A7" s="107"/>
      <c r="B7" s="226"/>
      <c r="C7" s="69" t="s">
        <v>79</v>
      </c>
      <c r="D7" s="110">
        <f>DSUM('Δαπάνες περιόδου'!$A$11:$N$41,'Δαπάνες περιόδου'!$I$11,CW4:CW5)</f>
        <v>0</v>
      </c>
      <c r="E7" s="70" t="str">
        <f>IF(D15=0,"",D7/D15)</f>
        <v/>
      </c>
      <c r="F7" s="66">
        <f>ROUND(D7*'Στοιχεία Έργου'!$D$21,2)</f>
        <v>0</v>
      </c>
      <c r="DY7" s="64"/>
    </row>
    <row r="8" spans="1:129" x14ac:dyDescent="0.3">
      <c r="A8" s="107"/>
      <c r="B8" s="226"/>
      <c r="C8" s="69" t="s">
        <v>80</v>
      </c>
      <c r="D8" s="110">
        <f>DSUM('Δαπάνες περιόδου'!$A$11:$N$41,'Δαπάνες περιόδου'!$I$11,CZ4:CZ5)</f>
        <v>0</v>
      </c>
      <c r="E8" s="70" t="str">
        <f>IF(D15=0,"",D8/D15)</f>
        <v/>
      </c>
      <c r="F8" s="66">
        <f>ROUND(D8*'Στοιχεία Έργου'!$D$21,2)</f>
        <v>0</v>
      </c>
      <c r="DY8" s="64"/>
    </row>
    <row r="9" spans="1:129" x14ac:dyDescent="0.3">
      <c r="A9" s="107"/>
      <c r="B9" s="226"/>
      <c r="C9" s="69" t="s">
        <v>81</v>
      </c>
      <c r="D9" s="110">
        <f>DSUM('Δαπάνες περιόδου'!$A$11:$N$41,'Δαπάνες περιόδου'!$I$11,DC4:DC5)</f>
        <v>0</v>
      </c>
      <c r="E9" s="70" t="str">
        <f>IF(D15=0,"",D9/D15)</f>
        <v/>
      </c>
      <c r="F9" s="66">
        <f>ROUND(D9*'Στοιχεία Έργου'!$D$21,2)</f>
        <v>0</v>
      </c>
    </row>
    <row r="10" spans="1:129" x14ac:dyDescent="0.3">
      <c r="A10" s="107"/>
      <c r="B10" s="226"/>
      <c r="C10" s="69" t="s">
        <v>82</v>
      </c>
      <c r="D10" s="110">
        <f>DSUM('Δαπάνες περιόδου'!$A$11:$N$41,'Δαπάνες περιόδου'!$I$11,DF4:DF5)</f>
        <v>0</v>
      </c>
      <c r="E10" s="70" t="str">
        <f>IF(D15=0,"",D10/D15)</f>
        <v/>
      </c>
      <c r="F10" s="66">
        <f>ROUND(D10*'Στοιχεία Έργου'!$D$21,2)</f>
        <v>0</v>
      </c>
    </row>
    <row r="11" spans="1:129" ht="15" thickBot="1" x14ac:dyDescent="0.35">
      <c r="A11" s="107"/>
      <c r="B11" s="226"/>
      <c r="C11" s="71" t="s">
        <v>83</v>
      </c>
      <c r="D11" s="111">
        <f>DSUM('Δαπάνες περιόδου'!$A$11:$N$41,'Δαπάνες περιόδου'!$I$11,DI4:DI5)</f>
        <v>0</v>
      </c>
      <c r="E11" s="72" t="str">
        <f>IF(D15=0,"",D11/D15)</f>
        <v/>
      </c>
      <c r="F11" s="73">
        <f>ROUND(D11*'Στοιχεία Έργου'!$D$21,2)</f>
        <v>0</v>
      </c>
    </row>
    <row r="12" spans="1:129" x14ac:dyDescent="0.3">
      <c r="A12" s="107"/>
      <c r="B12" s="226"/>
      <c r="C12" s="74" t="s">
        <v>84</v>
      </c>
      <c r="D12" s="75">
        <f>SUM(D5:D11)</f>
        <v>0</v>
      </c>
      <c r="E12" s="76"/>
      <c r="F12" s="77">
        <f>SUM(F5:F11)</f>
        <v>0</v>
      </c>
    </row>
    <row r="13" spans="1:129" x14ac:dyDescent="0.3">
      <c r="A13" s="107"/>
      <c r="B13" s="226"/>
      <c r="C13" s="69" t="s">
        <v>85</v>
      </c>
      <c r="D13" s="112">
        <f>DSUM('Δαπάνες περιόδου'!$A$11:$N$41,'Δαπάνες περιόδου'!$I$11,DL4:DL5)</f>
        <v>0</v>
      </c>
      <c r="E13" s="78" t="str">
        <f>IF(D15=0,"",D13/D15)</f>
        <v/>
      </c>
      <c r="F13" s="66">
        <f>ROUND(D13*'Στοιχεία Έργου'!$D$21,2)</f>
        <v>0</v>
      </c>
    </row>
    <row r="14" spans="1:129" ht="15" thickBot="1" x14ac:dyDescent="0.35">
      <c r="A14" s="107"/>
      <c r="B14" s="226"/>
      <c r="C14" s="71" t="s">
        <v>86</v>
      </c>
      <c r="D14" s="113">
        <f>+D5*'Στοιχεία Έργου'!$D$23</f>
        <v>0</v>
      </c>
      <c r="E14" s="79" t="str">
        <f>IF(D15=0,"",D14/D15)</f>
        <v/>
      </c>
      <c r="F14" s="73">
        <f>ROUND(D14*'Στοιχεία Έργου'!$D$21,2)</f>
        <v>0</v>
      </c>
    </row>
    <row r="15" spans="1:129" ht="14.25" customHeight="1" thickBot="1" x14ac:dyDescent="0.35">
      <c r="A15" s="107"/>
      <c r="B15" s="227"/>
      <c r="C15" s="80" t="s">
        <v>87</v>
      </c>
      <c r="D15" s="81">
        <f>ROUND(SUM(D12:D14),2)</f>
        <v>0</v>
      </c>
      <c r="E15" s="82">
        <f>SUM(E5:E14)</f>
        <v>0</v>
      </c>
      <c r="F15" s="81">
        <f>ROUND(SUM(F12:F14),2)</f>
        <v>0</v>
      </c>
    </row>
    <row r="16" spans="1:129" x14ac:dyDescent="0.3">
      <c r="A16" s="107"/>
      <c r="B16" s="108"/>
      <c r="C16" s="108"/>
      <c r="D16" s="108"/>
      <c r="E16" s="108"/>
      <c r="F16" s="108"/>
    </row>
  </sheetData>
  <sheetProtection algorithmName="SHA-512" hashValue="Aow7ngtKfz0loQ82xTCggONFwESnHbVnCq5P5qPkSN2C/GI4JFZZbu1zfPk24+Z5KMC1z3FbQEffRfuLZIhM7g==" saltValue="CCrnyPAt7pCz9SwdJPCMpw==" spinCount="100000" sheet="1" objects="1" selectLockedCells="1" selectUnlockedCells="1"/>
  <protectedRanges>
    <protectedRange password="8362" sqref="C5:C11" name="Περιοχή1_3"/>
    <protectedRange password="8362" sqref="C12" name="Περιοχή1_4"/>
    <protectedRange password="8362" sqref="C13" name="Περιοχή1_5"/>
    <protectedRange password="8362" sqref="C14" name="Περιοχή1_5_1"/>
    <protectedRange password="8362" sqref="C15" name="Περιοχή1_6"/>
    <protectedRange password="8362" sqref="D4:E4" name="Περιοχή1_2"/>
    <protectedRange password="8362" sqref="F4" name="Περιοχή1_2_1"/>
  </protectedRanges>
  <mergeCells count="2">
    <mergeCell ref="C2:F3"/>
    <mergeCell ref="B4:B15"/>
  </mergeCells>
  <dataValidations count="1">
    <dataValidation type="list" allowBlank="1" showInputMessage="1" showErrorMessage="1" sqref="DY5" xr:uid="{DE785652-4E8D-44A6-887E-F147DC2C5205}">
      <formula1>Φορέαςεταίροι</formula1>
    </dataValidation>
  </dataValidations>
  <pageMargins left="0.47244094488188981" right="0.39370078740157483" top="0.74803149606299213" bottom="0.74803149606299213" header="0.31496062992125984" footer="0.31496062992125984"/>
  <pageSetup paperSize="9" orientation="landscape" horizontalDpi="300" verticalDpi="300" r:id="rId1"/>
  <headerFooter>
    <oddFooter>&amp;L&amp;A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F742BE-F229-49C8-86AC-DF70EA236E02}">
          <x14:formula1>
            <xm:f>DATA!$A$2:$A$10</xm:f>
          </x14:formula1>
          <xm:sqref>DC5 DI5 CZ5 DF5 CW5 CT5 CQ5 CN5 DL5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zoomScale="115" zoomScaleNormal="115" zoomScaleSheetLayoutView="115" workbookViewId="0">
      <selection activeCell="E13" sqref="E13"/>
    </sheetView>
  </sheetViews>
  <sheetFormatPr defaultColWidth="9.109375" defaultRowHeight="14.4" x14ac:dyDescent="0.3"/>
  <cols>
    <col min="1" max="1" width="30.5546875" style="30" customWidth="1"/>
    <col min="2" max="4" width="16.33203125" style="30" customWidth="1"/>
    <col min="5" max="5" width="14.109375" style="30" customWidth="1"/>
    <col min="6" max="16384" width="9.109375" style="30"/>
  </cols>
  <sheetData>
    <row r="1" spans="1:5" ht="15" customHeight="1" x14ac:dyDescent="0.3">
      <c r="B1" s="229" t="s">
        <v>142</v>
      </c>
      <c r="C1" s="229"/>
      <c r="D1" s="229"/>
      <c r="E1" s="229"/>
    </row>
    <row r="2" spans="1:5" ht="15" customHeight="1" x14ac:dyDescent="0.3">
      <c r="B2" s="229"/>
      <c r="C2" s="229"/>
      <c r="D2" s="229"/>
      <c r="E2" s="229"/>
    </row>
    <row r="3" spans="1:5" x14ac:dyDescent="0.3">
      <c r="B3" s="229"/>
      <c r="C3" s="229"/>
      <c r="D3" s="229"/>
      <c r="E3" s="229"/>
    </row>
    <row r="5" spans="1:5" x14ac:dyDescent="0.3">
      <c r="A5" s="23" t="s">
        <v>25</v>
      </c>
      <c r="B5" s="230" t="str">
        <f>IF('Στοιχεία Έργου'!C6="","ΠΑΡΑΚΑΛΟΥΜΕ ΣΥΜΠΛΗΡΩΣΤΕ ΤΑ ΣΤΟΙΧΕΙΑ ΣΤΗΝ ΣΕΛΙΔΑ ΣΤΟΙΧΕΙΑ ΕΡΓΟΥ",'Στοιχεία Έργου'!C6)</f>
        <v>ΠΑΡΑΚΑΛΟΥΜΕ ΣΥΜΠΛΗΡΩΣΤΕ ΤΑ ΣΤΟΙΧΕΙΑ ΣΤΗΝ ΣΕΛΙΔΑ ΣΤΟΙΧΕΙΑ ΕΡΓΟΥ</v>
      </c>
      <c r="C5" s="230"/>
      <c r="D5" s="230"/>
      <c r="E5" s="230"/>
    </row>
    <row r="6" spans="1:5" x14ac:dyDescent="0.3">
      <c r="A6" s="23"/>
      <c r="B6" s="230"/>
      <c r="C6" s="230"/>
      <c r="D6" s="230"/>
      <c r="E6" s="230"/>
    </row>
    <row r="7" spans="1:5" x14ac:dyDescent="0.3">
      <c r="A7" s="23"/>
      <c r="B7" s="230"/>
      <c r="C7" s="230"/>
      <c r="D7" s="230"/>
      <c r="E7" s="230"/>
    </row>
    <row r="8" spans="1:5" x14ac:dyDescent="0.3">
      <c r="A8" s="23"/>
      <c r="B8" s="230"/>
      <c r="C8" s="230"/>
      <c r="D8" s="230"/>
      <c r="E8" s="230"/>
    </row>
    <row r="9" spans="1:5" x14ac:dyDescent="0.3">
      <c r="A9" s="23"/>
      <c r="B9" s="230"/>
      <c r="C9" s="230"/>
      <c r="D9" s="230"/>
      <c r="E9" s="230"/>
    </row>
    <row r="12" spans="1:5" s="31" customFormat="1" ht="33" customHeight="1" x14ac:dyDescent="0.3">
      <c r="A12" s="231" t="s">
        <v>116</v>
      </c>
      <c r="B12" s="232"/>
      <c r="C12" s="232"/>
      <c r="D12" s="233"/>
      <c r="E12" s="27" t="s">
        <v>22</v>
      </c>
    </row>
    <row r="13" spans="1:5" s="31" customFormat="1" x14ac:dyDescent="0.3">
      <c r="A13" s="234" t="s">
        <v>93</v>
      </c>
      <c r="B13" s="235"/>
      <c r="C13" s="235"/>
      <c r="D13" s="236"/>
      <c r="E13" s="29"/>
    </row>
    <row r="14" spans="1:5" s="31" customFormat="1" x14ac:dyDescent="0.3">
      <c r="A14" s="234" t="s">
        <v>140</v>
      </c>
      <c r="B14" s="235"/>
      <c r="C14" s="235"/>
      <c r="D14" s="236"/>
      <c r="E14" s="29"/>
    </row>
    <row r="15" spans="1:5" s="31" customFormat="1" x14ac:dyDescent="0.3">
      <c r="A15" s="234" t="s">
        <v>141</v>
      </c>
      <c r="B15" s="235"/>
      <c r="C15" s="235"/>
      <c r="D15" s="236"/>
      <c r="E15" s="29"/>
    </row>
    <row r="16" spans="1:5" ht="15.75" hidden="1" customHeight="1" x14ac:dyDescent="0.3">
      <c r="A16" s="234"/>
      <c r="B16" s="235"/>
      <c r="C16" s="235"/>
      <c r="D16" s="236"/>
      <c r="E16" s="29"/>
    </row>
    <row r="17" spans="1:5" x14ac:dyDescent="0.3">
      <c r="A17" s="231" t="s">
        <v>23</v>
      </c>
      <c r="B17" s="232"/>
      <c r="C17" s="232"/>
      <c r="D17" s="233"/>
      <c r="E17" s="28">
        <f>SUM(E13:E16)</f>
        <v>0</v>
      </c>
    </row>
  </sheetData>
  <sheetProtection algorithmName="SHA-512" hashValue="tEfhju/dO3DTjHkDPP+ttCnzoA4n2SRMpu+N62CuyBpkrekUoEXLsrAhQC1fPgX4aXaUke69fEV956OjxVD/iw==" saltValue="4c4mLCEGbVkGzB6QLG322w==" spinCount="100000" sheet="1" objects="1" scenarios="1" selectLockedCells="1"/>
  <mergeCells count="8">
    <mergeCell ref="B1:E3"/>
    <mergeCell ref="B5:E9"/>
    <mergeCell ref="A12:D12"/>
    <mergeCell ref="A17:D17"/>
    <mergeCell ref="A13:D13"/>
    <mergeCell ref="A16:D16"/>
    <mergeCell ref="A14:D14"/>
    <mergeCell ref="A15:D15"/>
  </mergeCells>
  <phoneticPr fontId="5" type="noConversion"/>
  <pageMargins left="0.47244094488188981" right="0.39370078740157483" top="0.74803149606299213" bottom="0.74803149606299213" header="0.31496062992125984" footer="0.31496062992125984"/>
  <pageSetup paperSize="9" orientation="landscape" horizontalDpi="300" verticalDpi="300" r:id="rId1"/>
  <headerFooter>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topLeftCell="A6" zoomScale="70" zoomScaleNormal="70" workbookViewId="0">
      <selection activeCell="A15" sqref="A15"/>
    </sheetView>
  </sheetViews>
  <sheetFormatPr defaultRowHeight="14.4" x14ac:dyDescent="0.3"/>
  <cols>
    <col min="1" max="1" width="69.44140625" bestFit="1" customWidth="1"/>
    <col min="5" max="5" width="40.33203125" customWidth="1"/>
    <col min="8" max="8" width="56.6640625" bestFit="1" customWidth="1"/>
    <col min="9" max="9" width="32.109375" customWidth="1"/>
  </cols>
  <sheetData>
    <row r="1" spans="1:9" x14ac:dyDescent="0.3">
      <c r="A1" t="s">
        <v>5</v>
      </c>
      <c r="B1" t="s">
        <v>2</v>
      </c>
      <c r="E1" s="47" t="s">
        <v>56</v>
      </c>
      <c r="H1" t="s">
        <v>5</v>
      </c>
      <c r="I1" t="s">
        <v>95</v>
      </c>
    </row>
    <row r="2" spans="1:9" ht="100.8" x14ac:dyDescent="0.3">
      <c r="A2" t="s">
        <v>50</v>
      </c>
      <c r="B2" s="1" t="s">
        <v>6</v>
      </c>
      <c r="E2" s="48" t="s">
        <v>57</v>
      </c>
      <c r="H2" t="s">
        <v>50</v>
      </c>
      <c r="I2" s="114" t="s">
        <v>117</v>
      </c>
    </row>
    <row r="3" spans="1:9" ht="86.4" x14ac:dyDescent="0.3">
      <c r="A3" t="s">
        <v>51</v>
      </c>
      <c r="B3" s="1" t="s">
        <v>7</v>
      </c>
      <c r="E3" s="48" t="s">
        <v>58</v>
      </c>
      <c r="H3" t="s">
        <v>51</v>
      </c>
      <c r="I3" s="114" t="s">
        <v>97</v>
      </c>
    </row>
    <row r="4" spans="1:9" ht="57.6" x14ac:dyDescent="0.3">
      <c r="A4" t="s">
        <v>52</v>
      </c>
      <c r="B4" s="1" t="s">
        <v>8</v>
      </c>
      <c r="E4" s="48" t="s">
        <v>59</v>
      </c>
      <c r="H4" t="s">
        <v>52</v>
      </c>
      <c r="I4" s="114" t="s">
        <v>100</v>
      </c>
    </row>
    <row r="5" spans="1:9" ht="57.6" x14ac:dyDescent="0.3">
      <c r="A5" t="s">
        <v>53</v>
      </c>
      <c r="B5" s="1" t="s">
        <v>9</v>
      </c>
      <c r="E5" s="48" t="s">
        <v>60</v>
      </c>
      <c r="H5" t="s">
        <v>53</v>
      </c>
      <c r="I5" s="114" t="s">
        <v>98</v>
      </c>
    </row>
    <row r="6" spans="1:9" ht="43.2" x14ac:dyDescent="0.3">
      <c r="A6" t="s">
        <v>54</v>
      </c>
      <c r="B6" s="1" t="s">
        <v>10</v>
      </c>
      <c r="E6" s="48" t="s">
        <v>61</v>
      </c>
      <c r="H6" t="s">
        <v>54</v>
      </c>
      <c r="I6" s="114" t="s">
        <v>101</v>
      </c>
    </row>
    <row r="7" spans="1:9" ht="86.4" x14ac:dyDescent="0.3">
      <c r="A7" t="s">
        <v>11</v>
      </c>
      <c r="B7" s="1" t="s">
        <v>12</v>
      </c>
      <c r="E7" s="48" t="s">
        <v>62</v>
      </c>
      <c r="H7" t="s">
        <v>11</v>
      </c>
      <c r="I7" s="114" t="s">
        <v>102</v>
      </c>
    </row>
    <row r="8" spans="1:9" ht="72" x14ac:dyDescent="0.3">
      <c r="A8" t="s">
        <v>55</v>
      </c>
      <c r="B8" s="1" t="s">
        <v>13</v>
      </c>
      <c r="E8" s="48" t="s">
        <v>63</v>
      </c>
      <c r="H8" t="s">
        <v>55</v>
      </c>
      <c r="I8" s="114" t="s">
        <v>99</v>
      </c>
    </row>
    <row r="9" spans="1:9" ht="72" x14ac:dyDescent="0.3">
      <c r="A9" t="s">
        <v>92</v>
      </c>
      <c r="B9" s="1" t="s">
        <v>14</v>
      </c>
      <c r="E9" s="48"/>
      <c r="H9" t="s">
        <v>92</v>
      </c>
      <c r="I9" s="114" t="s">
        <v>99</v>
      </c>
    </row>
    <row r="10" spans="1:9" x14ac:dyDescent="0.3">
      <c r="B10" s="1"/>
      <c r="F10" s="1"/>
      <c r="I10" s="114"/>
    </row>
  </sheetData>
  <sheetProtection algorithmName="SHA-512" hashValue="w3g7kb4cf4RlRM91PQzSkkN9/V+4EXxkoujXBr4TJO02/s5XLXT86JrrHoAhd6PFnoVLb31K0OElay0Ynsragg==" saltValue="s6IruXaPXT0Fy57ioqsswA==" spinCount="100000" sheet="1" objects="1" scenarios="1"/>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5D16EBF21B74D9F2AB9702CAE73B8" ma:contentTypeVersion="13" ma:contentTypeDescription="Create a new document." ma:contentTypeScope="" ma:versionID="084972811c6f19c69b8c5a212938286d">
  <xsd:schema xmlns:xsd="http://www.w3.org/2001/XMLSchema" xmlns:xs="http://www.w3.org/2001/XMLSchema" xmlns:p="http://schemas.microsoft.com/office/2006/metadata/properties" xmlns:ns3="77918c72-7b5e-4a77-bea1-ce5d59e3cd12" xmlns:ns4="b60785c3-39b6-4127-bd71-43c5cf1bf8b2" targetNamespace="http://schemas.microsoft.com/office/2006/metadata/properties" ma:root="true" ma:fieldsID="1112c57af9943451b6c442e3dc40d8af" ns3:_="" ns4:_="">
    <xsd:import namespace="77918c72-7b5e-4a77-bea1-ce5d59e3cd12"/>
    <xsd:import namespace="b60785c3-39b6-4127-bd71-43c5cf1bf8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18c72-7b5e-4a77-bea1-ce5d59e3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0785c3-39b6-4127-bd71-43c5cf1bf8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2D6FDF-5C31-43F7-B8B3-2EF1C11C6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18c72-7b5e-4a77-bea1-ce5d59e3cd12"/>
    <ds:schemaRef ds:uri="b60785c3-39b6-4127-bd71-43c5cf1b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BB1D6B-07A5-4123-8587-1C65C25E5746}">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b60785c3-39b6-4127-bd71-43c5cf1bf8b2"/>
    <ds:schemaRef ds:uri="77918c72-7b5e-4a77-bea1-ce5d59e3cd12"/>
  </ds:schemaRefs>
</ds:datastoreItem>
</file>

<file path=customXml/itemProps3.xml><?xml version="1.0" encoding="utf-8"?>
<ds:datastoreItem xmlns:ds="http://schemas.openxmlformats.org/officeDocument/2006/customXml" ds:itemID="{5506FE5B-86B9-4834-950B-8EEFDFC949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6</vt:i4>
      </vt:variant>
    </vt:vector>
  </HeadingPairs>
  <TitlesOfParts>
    <vt:vector size="12" baseType="lpstr">
      <vt:lpstr>Στοιχεία Έργου</vt:lpstr>
      <vt:lpstr>Δαπάνες περιόδου</vt:lpstr>
      <vt:lpstr>Στοιχεία Προϋπολογισμού</vt:lpstr>
      <vt:lpstr>Σύνολα δαπανών περιόδου</vt:lpstr>
      <vt:lpstr>Στοιχεία Πληρωμών</vt:lpstr>
      <vt:lpstr>DATA</vt:lpstr>
      <vt:lpstr>'Δαπάνες περιόδου'!Print_Area</vt:lpstr>
      <vt:lpstr>'Στοιχεία Έργου'!Print_Area</vt:lpstr>
      <vt:lpstr>'Στοιχεία Πληρωμών'!Print_Area</vt:lpstr>
      <vt:lpstr>'Στοιχεία Προϋπολογισμού'!Print_Area</vt:lpstr>
      <vt:lpstr>'Σύνολα δαπανών περιόδου'!Print_Area</vt:lpstr>
      <vt:lpstr>Φορέαςεταίροι</vt:lpstr>
    </vt:vector>
  </TitlesOfParts>
  <Company>Bodossaki Foundationn - EEA - ACF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Reporg IFR</dc:title>
  <dc:subject>IFR Interim Financial Report</dc:subject>
  <dc:creator>ganastassiadis@bodossaki.gr</dc:creator>
  <cp:keywords>IFR Interim Financial Report</cp:keywords>
  <cp:lastModifiedBy>ganastassiadis</cp:lastModifiedBy>
  <cp:lastPrinted>2021-01-28T10:42:10Z</cp:lastPrinted>
  <dcterms:created xsi:type="dcterms:W3CDTF">2014-06-16T21:22:39Z</dcterms:created>
  <dcterms:modified xsi:type="dcterms:W3CDTF">2021-01-28T10:45:26Z</dcterms:modified>
  <cp:category>Reporting files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0x010100E785D16EBF21B74D9F2AB9702CAE73B8</vt:lpwstr>
  </property>
</Properties>
</file>