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8"/>
  <workbookPr codeName="ThisWorkbook" defaultThemeVersion="124226"/>
  <mc:AlternateContent xmlns:mc="http://schemas.openxmlformats.org/markup-compatibility/2006">
    <mc:Choice Requires="x15">
      <x15ac:absPath xmlns:x15ac="http://schemas.microsoft.com/office/spreadsheetml/2010/11/ac" url="https://bodossakifoundation-my.sharepoint.com/personal/ganastassiadis_bodossaki_gr/Documents/EEA GRANTS 2/ΠΡΟΫΠΟΛΟΓΙΣΜΟΣ ΕΡΓΩΝ/8η ΠΡΟΣΚΛΗΣΗ - ADDITIONAL FUNDS/"/>
    </mc:Choice>
  </mc:AlternateContent>
  <xr:revisionPtr revIDLastSave="0" documentId="8_{05796750-B1DF-4341-9D2B-8097FF980FB8}" xr6:coauthVersionLast="47" xr6:coauthVersionMax="47" xr10:uidLastSave="{00000000-0000-0000-0000-000000000000}"/>
  <bookViews>
    <workbookView xWindow="-120" yWindow="-120" windowWidth="29040" windowHeight="15720" tabRatio="909" firstSheet="1" activeTab="1" xr2:uid="{00000000-000D-0000-FFFF-FFFF00000000}"/>
  </bookViews>
  <sheets>
    <sheet name="Οδηγίες Συμπλήρωσης" sheetId="15" r:id="rId1"/>
    <sheet name="Προϋπολογισμός" sheetId="1" r:id="rId2"/>
    <sheet name="Προσωπικό" sheetId="2" r:id="rId3"/>
    <sheet name="Ταξίδια" sheetId="3" r:id="rId4"/>
    <sheet name="Αποσβέσεις" sheetId="14" r:id="rId5"/>
    <sheet name="Εξοπλισμός" sheetId="4" r:id="rId6"/>
    <sheet name="Αναλώσιμα" sheetId="6" r:id="rId7"/>
    <sheet name="Υπεργολαβίες" sheetId="8" r:id="rId8"/>
    <sheet name="Λοιπές άμεσες" sheetId="9" r:id="rId9"/>
    <sheet name="Ανακατασκευή" sheetId="10" r:id="rId10"/>
    <sheet name="Capacity Building" sheetId="16" r:id="rId11"/>
    <sheet name="Επιμέρους Προϋπολογισμοί" sheetId="17" r:id="rId12"/>
    <sheet name="Όρια" sheetId="11" r:id="rId13"/>
    <sheet name="DATA" sheetId="5" state="hidden" r:id="rId14"/>
  </sheets>
  <definedNames>
    <definedName name="_xlnm.Print_Area" localSheetId="11">'Επιμέρους Προϋπολογισμοί'!$A$1:$G$121</definedName>
    <definedName name="_xlnm.Print_Area" localSheetId="0">'Οδηγίες Συμπλήρωσης'!$A$1:$K$159</definedName>
    <definedName name="_xlnm.Print_Area" localSheetId="1">Προϋπολογισμός!$A$1:$D$38</definedName>
    <definedName name="Φορέαςεταίροι">DATA!$A$45:$A$51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6" i="1" l="1"/>
  <c r="D13" i="1"/>
  <c r="C35" i="1" l="1"/>
  <c r="D35" i="1"/>
  <c r="B9" i="1"/>
  <c r="G92" i="17" l="1"/>
  <c r="G77" i="17"/>
  <c r="G62" i="17"/>
  <c r="G47" i="17"/>
  <c r="G32" i="17"/>
  <c r="G17" i="17"/>
  <c r="G2" i="17"/>
  <c r="C118" i="17"/>
  <c r="C103" i="17"/>
  <c r="E103" i="17" s="1"/>
  <c r="C88" i="17"/>
  <c r="E88" i="17" s="1"/>
  <c r="C73" i="17"/>
  <c r="E73" i="17" s="1"/>
  <c r="C58" i="17"/>
  <c r="E58" i="17" s="1"/>
  <c r="C43" i="17"/>
  <c r="E43" i="17" s="1"/>
  <c r="C28" i="17"/>
  <c r="E28" i="17" s="1"/>
  <c r="C13" i="17"/>
  <c r="E13" i="17" s="1"/>
  <c r="C100" i="17"/>
  <c r="E100" i="17" s="1"/>
  <c r="C98" i="17"/>
  <c r="E98" i="17" s="1"/>
  <c r="C97" i="17"/>
  <c r="E97" i="17" s="1"/>
  <c r="C95" i="17"/>
  <c r="E95" i="17" s="1"/>
  <c r="C94" i="17"/>
  <c r="E94" i="17" s="1"/>
  <c r="C93" i="17"/>
  <c r="E93" i="17" s="1"/>
  <c r="C92" i="17"/>
  <c r="E92" i="17" s="1"/>
  <c r="C85" i="17"/>
  <c r="E85" i="17" s="1"/>
  <c r="C83" i="17"/>
  <c r="E83" i="17" s="1"/>
  <c r="C82" i="17"/>
  <c r="E82" i="17" s="1"/>
  <c r="C80" i="17"/>
  <c r="E80" i="17" s="1"/>
  <c r="C79" i="17"/>
  <c r="E79" i="17" s="1"/>
  <c r="C78" i="17"/>
  <c r="E78" i="17" s="1"/>
  <c r="C77" i="17"/>
  <c r="E77" i="17" s="1"/>
  <c r="C70" i="17"/>
  <c r="E70" i="17" s="1"/>
  <c r="C68" i="17"/>
  <c r="E68" i="17" s="1"/>
  <c r="C67" i="17"/>
  <c r="E67" i="17" s="1"/>
  <c r="C65" i="17"/>
  <c r="E65" i="17" s="1"/>
  <c r="C64" i="17"/>
  <c r="E64" i="17" s="1"/>
  <c r="C63" i="17"/>
  <c r="E63" i="17" s="1"/>
  <c r="C62" i="17"/>
  <c r="E62" i="17" s="1"/>
  <c r="C55" i="17"/>
  <c r="E55" i="17" s="1"/>
  <c r="C53" i="17"/>
  <c r="E53" i="17" s="1"/>
  <c r="C52" i="17"/>
  <c r="E52" i="17" s="1"/>
  <c r="C50" i="17"/>
  <c r="E50" i="17" s="1"/>
  <c r="C49" i="17"/>
  <c r="E49" i="17" s="1"/>
  <c r="C48" i="17"/>
  <c r="E48" i="17" s="1"/>
  <c r="C47" i="17"/>
  <c r="E47" i="17" s="1"/>
  <c r="C40" i="17"/>
  <c r="E40" i="17" s="1"/>
  <c r="C38" i="17"/>
  <c r="E38" i="17" s="1"/>
  <c r="C37" i="17"/>
  <c r="E37" i="17" s="1"/>
  <c r="C34" i="17"/>
  <c r="E34" i="17" s="1"/>
  <c r="C33" i="17"/>
  <c r="E33" i="17" s="1"/>
  <c r="C32" i="17"/>
  <c r="E32" i="17" s="1"/>
  <c r="C25" i="17"/>
  <c r="E25" i="17" s="1"/>
  <c r="C23" i="17"/>
  <c r="E23" i="17" s="1"/>
  <c r="C22" i="17"/>
  <c r="E22" i="17" s="1"/>
  <c r="C20" i="17"/>
  <c r="E20" i="17" s="1"/>
  <c r="C18" i="17"/>
  <c r="E18" i="17" s="1"/>
  <c r="C17" i="17"/>
  <c r="E17" i="17" s="1"/>
  <c r="C10" i="17"/>
  <c r="E10" i="17" s="1"/>
  <c r="C8" i="17"/>
  <c r="E8" i="17" s="1"/>
  <c r="C7" i="17"/>
  <c r="E7" i="17" s="1"/>
  <c r="K6" i="14"/>
  <c r="K7" i="14"/>
  <c r="K8" i="14"/>
  <c r="K9" i="14"/>
  <c r="K10" i="14"/>
  <c r="K11" i="14"/>
  <c r="K12" i="14"/>
  <c r="K13" i="14"/>
  <c r="K14" i="14"/>
  <c r="K15" i="14"/>
  <c r="K16" i="14"/>
  <c r="K17" i="14"/>
  <c r="K18" i="14"/>
  <c r="K19" i="14"/>
  <c r="K20" i="14"/>
  <c r="K21" i="14"/>
  <c r="K22" i="14"/>
  <c r="K23" i="14"/>
  <c r="K5" i="14"/>
  <c r="K4" i="14"/>
  <c r="C19" i="17" s="1"/>
  <c r="E19" i="17" s="1"/>
  <c r="E115" i="17" l="1"/>
  <c r="E113" i="17"/>
  <c r="C112" i="17"/>
  <c r="C113" i="17"/>
  <c r="C115" i="17"/>
  <c r="E112" i="17"/>
  <c r="E118" i="17"/>
  <c r="C101" i="17"/>
  <c r="E101" i="17" s="1"/>
  <c r="C86" i="17"/>
  <c r="E86" i="17" s="1"/>
  <c r="C71" i="17"/>
  <c r="E71" i="17" s="1"/>
  <c r="C56" i="17"/>
  <c r="E56" i="17" s="1"/>
  <c r="C41" i="17"/>
  <c r="E41" i="17" s="1"/>
  <c r="C26" i="17"/>
  <c r="E26" i="17" l="1"/>
  <c r="G4" i="6" l="1"/>
  <c r="C21" i="17" s="1"/>
  <c r="E21" i="17" s="1"/>
  <c r="G5" i="6"/>
  <c r="C36" i="17" s="1"/>
  <c r="E36" i="17" s="1"/>
  <c r="G6" i="6"/>
  <c r="C51" i="17" s="1"/>
  <c r="E51" i="17" s="1"/>
  <c r="G7" i="6"/>
  <c r="C66" i="17" s="1"/>
  <c r="E66" i="17" s="1"/>
  <c r="G8" i="6"/>
  <c r="C81" i="17" s="1"/>
  <c r="E81" i="17" s="1"/>
  <c r="G9" i="6"/>
  <c r="C96" i="17" s="1"/>
  <c r="E96" i="17" s="1"/>
  <c r="G10" i="6"/>
  <c r="G11" i="6"/>
  <c r="G12" i="6"/>
  <c r="G13" i="6"/>
  <c r="G14" i="6"/>
  <c r="G15" i="6"/>
  <c r="G16" i="6"/>
  <c r="G17" i="6"/>
  <c r="G3" i="6"/>
  <c r="C6" i="17" s="1"/>
  <c r="G5" i="4"/>
  <c r="G6" i="4"/>
  <c r="G7" i="4"/>
  <c r="G8" i="4"/>
  <c r="G9" i="4"/>
  <c r="G10" i="4"/>
  <c r="G11" i="4"/>
  <c r="G12" i="4"/>
  <c r="G13" i="4"/>
  <c r="G14" i="4"/>
  <c r="G15" i="4"/>
  <c r="G16" i="4"/>
  <c r="G17" i="4"/>
  <c r="G18" i="4"/>
  <c r="G19" i="4"/>
  <c r="G20" i="4"/>
  <c r="G21" i="4"/>
  <c r="G22" i="4"/>
  <c r="G23" i="4"/>
  <c r="G4" i="4"/>
  <c r="C4" i="17"/>
  <c r="O28" i="3"/>
  <c r="O27" i="3"/>
  <c r="O26" i="3"/>
  <c r="O25" i="3"/>
  <c r="O24" i="3"/>
  <c r="O23" i="3"/>
  <c r="O22" i="3"/>
  <c r="O21" i="3"/>
  <c r="O20" i="3"/>
  <c r="O19" i="3"/>
  <c r="O18" i="3"/>
  <c r="O17" i="3"/>
  <c r="O16" i="3"/>
  <c r="O15" i="3"/>
  <c r="O14" i="3"/>
  <c r="O13" i="3"/>
  <c r="O12" i="3"/>
  <c r="O11" i="3"/>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C5" i="17" l="1"/>
  <c r="E5" i="17" s="1"/>
  <c r="C35" i="17"/>
  <c r="E35" i="17" s="1"/>
  <c r="E39" i="17" s="1"/>
  <c r="E42" i="17" s="1"/>
  <c r="E44" i="17" s="1"/>
  <c r="E4" i="17"/>
  <c r="E109" i="17" s="1"/>
  <c r="C109" i="17"/>
  <c r="E6" i="17"/>
  <c r="E111" i="17" s="1"/>
  <c r="C111" i="17"/>
  <c r="E69" i="17"/>
  <c r="E72" i="17" s="1"/>
  <c r="E74" i="17" s="1"/>
  <c r="C69" i="17"/>
  <c r="C72" i="17" s="1"/>
  <c r="C74" i="17" s="1"/>
  <c r="C24" i="17"/>
  <c r="C27" i="17" s="1"/>
  <c r="C29" i="17" s="1"/>
  <c r="E84" i="17"/>
  <c r="E87" i="17" s="1"/>
  <c r="E89" i="17" s="1"/>
  <c r="C84" i="17"/>
  <c r="C87" i="17" s="1"/>
  <c r="C89" i="17" s="1"/>
  <c r="E99" i="17"/>
  <c r="E102" i="17" s="1"/>
  <c r="E104" i="17" s="1"/>
  <c r="C99" i="17"/>
  <c r="C102" i="17" s="1"/>
  <c r="C104" i="17" s="1"/>
  <c r="E54" i="17"/>
  <c r="E57" i="17" s="1"/>
  <c r="E59" i="17" s="1"/>
  <c r="C54" i="17"/>
  <c r="C57" i="17" s="1"/>
  <c r="C59" i="17" s="1"/>
  <c r="C110" i="17" l="1"/>
  <c r="E110" i="17"/>
  <c r="C39" i="17"/>
  <c r="C42" i="17" s="1"/>
  <c r="C44" i="17" s="1"/>
  <c r="D36" i="17" s="1"/>
  <c r="D85" i="17"/>
  <c r="D80" i="17"/>
  <c r="D77" i="17"/>
  <c r="D83" i="17"/>
  <c r="D79" i="17"/>
  <c r="D88" i="17"/>
  <c r="D82" i="17"/>
  <c r="D78" i="17"/>
  <c r="D86" i="17"/>
  <c r="D81" i="17"/>
  <c r="D68" i="17"/>
  <c r="D64" i="17"/>
  <c r="D73" i="17"/>
  <c r="D67" i="17"/>
  <c r="D63" i="17"/>
  <c r="D71" i="17"/>
  <c r="D66" i="17"/>
  <c r="D70" i="17"/>
  <c r="D65" i="17"/>
  <c r="D62" i="17"/>
  <c r="D25" i="17"/>
  <c r="D20" i="17"/>
  <c r="D17" i="17"/>
  <c r="D23" i="17"/>
  <c r="D19" i="17"/>
  <c r="D28" i="17"/>
  <c r="D22" i="17"/>
  <c r="D18" i="17"/>
  <c r="D26" i="17"/>
  <c r="D21" i="17"/>
  <c r="D101" i="17"/>
  <c r="D96" i="17"/>
  <c r="D100" i="17"/>
  <c r="D95" i="17"/>
  <c r="D92" i="17"/>
  <c r="D98" i="17"/>
  <c r="D94" i="17"/>
  <c r="D103" i="17"/>
  <c r="D97" i="17"/>
  <c r="D93" i="17"/>
  <c r="D58" i="17"/>
  <c r="D52" i="17"/>
  <c r="D48" i="17"/>
  <c r="D56" i="17"/>
  <c r="D51" i="17"/>
  <c r="D55" i="17"/>
  <c r="D50" i="17"/>
  <c r="D47" i="17"/>
  <c r="D53" i="17"/>
  <c r="D49" i="17"/>
  <c r="E24" i="17"/>
  <c r="E27" i="17" s="1"/>
  <c r="E29" i="17" s="1"/>
  <c r="D37" i="17" l="1"/>
  <c r="D41" i="17"/>
  <c r="D43" i="17"/>
  <c r="D35" i="17"/>
  <c r="D38" i="17"/>
  <c r="D33" i="17"/>
  <c r="D34" i="17"/>
  <c r="D32" i="17"/>
  <c r="D40" i="17"/>
  <c r="D104" i="17"/>
  <c r="D74" i="17"/>
  <c r="D29" i="17"/>
  <c r="D89" i="17"/>
  <c r="D59" i="17"/>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N6" i="2"/>
  <c r="N5" i="2"/>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O11" i="2" s="1"/>
  <c r="J10" i="2"/>
  <c r="O10" i="2" s="1"/>
  <c r="J9" i="2"/>
  <c r="O9" i="2" s="1"/>
  <c r="J8" i="2"/>
  <c r="O8" i="2" s="1"/>
  <c r="J7" i="2"/>
  <c r="J6" i="2"/>
  <c r="O6" i="2" s="1"/>
  <c r="J5" i="2"/>
  <c r="O5" i="2" s="1"/>
  <c r="C2" i="17" s="1"/>
  <c r="C107" i="17" s="1"/>
  <c r="D44" i="17" l="1"/>
  <c r="E2" i="17"/>
  <c r="E107" i="17" s="1"/>
  <c r="C11" i="17"/>
  <c r="C116" i="17" s="1"/>
  <c r="O7" i="2"/>
  <c r="C11" i="1"/>
  <c r="E11" i="17" l="1"/>
  <c r="E116" i="17" s="1"/>
  <c r="E24" i="14"/>
  <c r="K25" i="14" l="1"/>
  <c r="B19" i="1" s="1"/>
  <c r="D19" i="1" l="1"/>
  <c r="B17" i="5"/>
  <c r="K5" i="3" l="1"/>
  <c r="K6" i="3"/>
  <c r="K7" i="3"/>
  <c r="K8" i="3"/>
  <c r="K9" i="3"/>
  <c r="K10" i="3"/>
  <c r="K11" i="3"/>
  <c r="K12" i="3"/>
  <c r="K13" i="3"/>
  <c r="K14" i="3"/>
  <c r="K15" i="3"/>
  <c r="K16" i="3"/>
  <c r="K17" i="3"/>
  <c r="K18" i="3"/>
  <c r="K19" i="3"/>
  <c r="K20" i="3"/>
  <c r="K21" i="3"/>
  <c r="K22" i="3"/>
  <c r="K23" i="3"/>
  <c r="K24" i="3"/>
  <c r="K25" i="3"/>
  <c r="K26" i="3"/>
  <c r="K27" i="3"/>
  <c r="K28" i="3"/>
  <c r="K4" i="3"/>
  <c r="N20" i="3" l="1"/>
  <c r="N21" i="3"/>
  <c r="N22" i="3"/>
  <c r="N23" i="3"/>
  <c r="N24" i="3"/>
  <c r="N25" i="3"/>
  <c r="N26" i="3"/>
  <c r="N27" i="3"/>
  <c r="F45" i="2"/>
  <c r="K45" i="2"/>
  <c r="N5" i="3" l="1"/>
  <c r="O5" i="3" s="1"/>
  <c r="N6" i="3"/>
  <c r="O6" i="3" s="1"/>
  <c r="N7" i="3"/>
  <c r="O7" i="3" s="1"/>
  <c r="N8" i="3"/>
  <c r="O8" i="3" s="1"/>
  <c r="N9" i="3"/>
  <c r="O9" i="3" s="1"/>
  <c r="N10" i="3"/>
  <c r="O10" i="3" s="1"/>
  <c r="N11" i="3"/>
  <c r="N12" i="3"/>
  <c r="N13" i="3"/>
  <c r="N14" i="3"/>
  <c r="N15" i="3"/>
  <c r="N16" i="3"/>
  <c r="N17" i="3"/>
  <c r="N18" i="3"/>
  <c r="N19" i="3"/>
  <c r="N28" i="3"/>
  <c r="N4" i="3"/>
  <c r="O4" i="3" s="1"/>
  <c r="C3" i="17" s="1"/>
  <c r="C108" i="17" s="1"/>
  <c r="C114" i="17" s="1"/>
  <c r="C117" i="17" s="1"/>
  <c r="C119" i="17" s="1"/>
  <c r="D118" i="17" l="1"/>
  <c r="D112" i="17"/>
  <c r="D108" i="17"/>
  <c r="D116" i="17"/>
  <c r="D111" i="17"/>
  <c r="D115" i="17"/>
  <c r="D110" i="17"/>
  <c r="D107" i="17"/>
  <c r="D113" i="17"/>
  <c r="D109" i="17"/>
  <c r="E3" i="17"/>
  <c r="C9" i="17"/>
  <c r="C12" i="17" s="1"/>
  <c r="C14" i="17" s="1"/>
  <c r="G25" i="4"/>
  <c r="B20" i="1" s="1"/>
  <c r="D20" i="1" l="1"/>
  <c r="D119" i="17"/>
  <c r="E9" i="17"/>
  <c r="E12" i="17" s="1"/>
  <c r="E14" i="17" s="1"/>
  <c r="E108" i="17"/>
  <c r="E114" i="17" s="1"/>
  <c r="E117" i="17" s="1"/>
  <c r="E119" i="17" s="1"/>
  <c r="D3" i="17"/>
  <c r="D11" i="17"/>
  <c r="D6" i="17"/>
  <c r="D5" i="17"/>
  <c r="D2" i="17"/>
  <c r="D10" i="17"/>
  <c r="D8" i="17"/>
  <c r="D4" i="17"/>
  <c r="D13" i="17"/>
  <c r="D7" i="17"/>
  <c r="O46" i="2"/>
  <c r="G3" i="17" l="1"/>
  <c r="B17" i="1"/>
  <c r="B29" i="1"/>
  <c r="G93" i="17"/>
  <c r="G33" i="17"/>
  <c r="G48" i="17"/>
  <c r="G78" i="17"/>
  <c r="G18" i="17"/>
  <c r="G63" i="17"/>
  <c r="D14" i="17"/>
  <c r="E23" i="10"/>
  <c r="B27" i="1" s="1"/>
  <c r="E24" i="4"/>
  <c r="D17" i="1" l="1"/>
  <c r="D29" i="1"/>
  <c r="D27" i="1"/>
  <c r="K29" i="3"/>
  <c r="N29" i="3"/>
  <c r="E45" i="9"/>
  <c r="B23" i="1" s="1"/>
  <c r="E23" i="8"/>
  <c r="B22" i="1" s="1"/>
  <c r="D22" i="1" s="1"/>
  <c r="N46" i="2"/>
  <c r="D23" i="1" l="1"/>
  <c r="J46" i="2"/>
  <c r="O30" i="3"/>
  <c r="G18" i="6"/>
  <c r="B21" i="1" s="1"/>
  <c r="B18" i="1" l="1"/>
  <c r="D18" i="1" l="1"/>
  <c r="B25" i="1"/>
  <c r="B38" i="1" s="1"/>
  <c r="D21" i="1"/>
  <c r="D25" i="1" l="1"/>
  <c r="D31" i="1" s="1"/>
  <c r="B31" i="1"/>
  <c r="D26" i="1"/>
  <c r="A26" i="1"/>
  <c r="E2" i="16" l="1"/>
  <c r="E44" i="16" s="1"/>
  <c r="B33" i="1" s="1"/>
  <c r="C36" i="1" s="1"/>
  <c r="B10" i="1" l="1"/>
  <c r="D33" i="1"/>
  <c r="D36" i="1" s="1"/>
  <c r="C29" i="1" l="1"/>
  <c r="C18" i="1"/>
  <c r="C22" i="1"/>
  <c r="C27" i="1"/>
  <c r="C33" i="1"/>
  <c r="C19" i="1"/>
  <c r="C20" i="1"/>
  <c r="C23" i="1"/>
  <c r="C31" i="1"/>
  <c r="C17" i="1"/>
  <c r="C21" i="1"/>
  <c r="D38" i="1" l="1"/>
</calcChain>
</file>

<file path=xl/sharedStrings.xml><?xml version="1.0" encoding="utf-8"?>
<sst xmlns="http://schemas.openxmlformats.org/spreadsheetml/2006/main" count="598" uniqueCount="351">
  <si>
    <t>Οδηγίες Συμπλήρωσης Προϋπολογισμού</t>
  </si>
  <si>
    <t>ΓΕΝΙΚΗ ΣΗΜΕΙΩΣΗ</t>
  </si>
  <si>
    <t>→ Σε όλα τα φύλλα των δαπανών θα πρέπει να επιλέγετε εάν η δαπάνη αφορά τον Φορέα Υλοποίησης ή τον εταίρο.</t>
  </si>
  <si>
    <r>
      <t xml:space="preserve">→ Το αρχείο να συμπληρωθεί </t>
    </r>
    <r>
      <rPr>
        <b/>
        <u/>
        <sz val="10"/>
        <color theme="1"/>
        <rFont val="Calibri"/>
        <family val="2"/>
        <charset val="161"/>
        <scheme val="minor"/>
      </rPr>
      <t>μόνο</t>
    </r>
    <r>
      <rPr>
        <sz val="10"/>
        <color theme="1"/>
        <rFont val="Calibri"/>
        <family val="2"/>
        <charset val="161"/>
        <scheme val="minor"/>
      </rPr>
      <t xml:space="preserve"> με τη χρήση του Microsoft Excel.</t>
    </r>
  </si>
  <si>
    <t>Φύλλο Προϋπολογισμός</t>
  </si>
  <si>
    <t>→ Συμπληρώστε όλα τα κελιά με το κίτρινο χρώμα. Ειδικότερα:</t>
  </si>
  <si>
    <t xml:space="preserve">     → Επιλέξτε την πρόσκληση εκδήλωσης ενδιαφέροντος όπου θέλετε να υποβάλλετε πρόταση.</t>
  </si>
  <si>
    <t xml:space="preserve">     → Επιλέξτε την κατηγορία του έργου ανάλογα με την πρόσκληση εκδήλωσης ενδιαφέροντος.</t>
  </si>
  <si>
    <t xml:space="preserve">     → Συμπληρώστε την επωνυμία του Φορέα Υλοποίησης του έργου και τον τίτλο του έργου.</t>
  </si>
  <si>
    <t xml:space="preserve">     → Συμπληρώστε το ποσοστό επιχορήγησης (ανώτατο ποσοστό 90% του προϋπολογισμού).</t>
  </si>
  <si>
    <t xml:space="preserve">     → Συμπληρώστε το ποσοστό για τον υπολογισμό των έμμεσων δαπανών (ανώτατο ποσοστό 15% επί του κόστους προσωπικού) </t>
  </si>
  <si>
    <t xml:space="preserve">          το οποίο πρέπει να τεκμηριώσετε.</t>
  </si>
  <si>
    <t xml:space="preserve">     → Συμπληρώστε την προβλεπόμενη ημερομηνία έναρξης και λήξης του έργου.</t>
  </si>
  <si>
    <t xml:space="preserve">     → Συμπληρώστε το ποσό της συνεισφοράς σε είδος, η οποία εισφέρεται αποκλειστικά με εθελοντική εργασία.</t>
  </si>
  <si>
    <t xml:space="preserve">          Το ποσό αυτό πρέπει να είναι προϋπολογισμένο.</t>
  </si>
  <si>
    <t>Φύλλο Προσωπικό</t>
  </si>
  <si>
    <t>→ Συμπληρώστε τα ονόματεπώνυμα του προσωπικού που πρόκειται να απασχοληθούν στο έργο και τα καθήκοντά τους.</t>
  </si>
  <si>
    <t>→ Συμπληρώστε το ποσοστό απασχόλησης του εργαζομένου στο έργο.</t>
  </si>
  <si>
    <t>→ Ανάλογα με τον τύπο του εργαζομένου (μισθωτός ή υπάλληλος) συμπληρώστε τις στήλες της αντίστοιχης κατηγορίας.</t>
  </si>
  <si>
    <t>Φύλλο Εθελοντές</t>
  </si>
  <si>
    <t>→ Συμπληρώστε τα ονόματεπώνυμα και τον τίτλο/καθήκοντα των εθελοντών στο έργο εφόσον αυτά σας είναι γνωστά.</t>
  </si>
  <si>
    <t>→ Επιλέξτε την κατηγορία που εντάσσεται ο εθελοντής από την αναπτυσσόμενη λίστα.</t>
  </si>
  <si>
    <t>→ Συμπληρώστε τις προβλεπόμενες ώρες εθελοντικής εργασίας που προϋπολογίζετε και το ποσό θα συμπληρωθεί αυτόματα.</t>
  </si>
  <si>
    <t>Φύλλο Ταξίδια</t>
  </si>
  <si>
    <t>→ Συμπληρώστε τον σκοπό του ταξιδιού και τον προορισμό.</t>
  </si>
  <si>
    <t>→ Συμπληρώστε τα απαραίτητα αριθμητικά πεδία, αφού λάβετε υπόψη τις αναλυτικές οδηγίες στο κάτω μέρος του πίνακα.</t>
  </si>
  <si>
    <t>Φύλλο Αποσβέσεις</t>
  </si>
  <si>
    <t>→ Συμπληρώστε την περιγραφή και την αιτιολόγηση για τον εξοπλισμό που αποσβένεται και χρεώνεται στο έργο.</t>
  </si>
  <si>
    <t>→ Συμπληρώστε τα απαραίτητα αριθμητικά πεδία.</t>
  </si>
  <si>
    <t xml:space="preserve">→ Για να συμπεριλάβετε αυτή την κατηγορία δαπανών πρέπει να τεκμηριώσετε ότι ο εν λόγω εξοπλισμός είναι απαραίτητος </t>
  </si>
  <si>
    <t xml:space="preserve">     για την επίτευξη των στόχων του έργου. Κατά την υλοποίηση του έργου θα πρέπει να προσκομίζετε όλα τα απαραίτητα </t>
  </si>
  <si>
    <t xml:space="preserve">     δικαιολογητικά  (μητρώο παγίων, λογιστικά βιβλία ή άλλα ισοδύναμα έγγραφα) που να αποδεικνύουν τα κόστη αυτά.</t>
  </si>
  <si>
    <t>Φύλλο Κόστος Εξοπλισμού</t>
  </si>
  <si>
    <t>→ Συμπληρώστε την περιγραφή και την αιτιολόγηση καθώς και τα αριθμητικά στοιχεία.</t>
  </si>
  <si>
    <t>→ Πρέπει να τεκμηριωθεί εγγράφως ότι ο εξοπλισμός αυτός είναι απαραίτητος για την επίτευξη των αποτελεσμάτων του έργου</t>
  </si>
  <si>
    <t>Φύλλο αναλώσιμα</t>
  </si>
  <si>
    <t>Φύλλο υπεργολαβίες</t>
  </si>
  <si>
    <t>→ Συμπληρώστε την περιγραφή, την αιτιολόγηση καθώς και το ποσό.</t>
  </si>
  <si>
    <t xml:space="preserve">→ Οι υπεργολαβίες είναι συμφωνίες με τρίτους για την επίτευξη του έργου. </t>
  </si>
  <si>
    <t>→ Για τις υπεργολαβίες πρέπει να τηρούνται οι κανόνες για τις αναθέσεις / προμήθειες τις οποίες θα βρείτε στις αναλυτικές οδηγίες.</t>
  </si>
  <si>
    <r>
      <t xml:space="preserve">→ Τα κόστη των εταίρων </t>
    </r>
    <r>
      <rPr>
        <u/>
        <sz val="10"/>
        <color theme="1"/>
        <rFont val="Calibri"/>
        <family val="2"/>
        <charset val="161"/>
        <scheme val="minor"/>
      </rPr>
      <t>δεν θεωρούνται Υπεργολαβίες</t>
    </r>
    <r>
      <rPr>
        <sz val="10"/>
        <color theme="1"/>
        <rFont val="Calibri"/>
        <family val="2"/>
        <charset val="161"/>
        <scheme val="minor"/>
      </rPr>
      <t>.</t>
    </r>
  </si>
  <si>
    <t>Φύλλο λοιπές άμεσες δαπάνες</t>
  </si>
  <si>
    <t xml:space="preserve">→ Πρόκειται για δαπάνες που προκύπτουν άμεσα και είναι αναγκαίες για την υλοποίηση του έργου όπως π.χ. έξοδα δημοσίευσης, </t>
  </si>
  <si>
    <t xml:space="preserve">     έξοδα αξιολόγησης, έξοδα ελέγχων, μεταφράσεις κ.λπ.</t>
  </si>
  <si>
    <t>Φύλλο κόστος ανακατασκευής</t>
  </si>
  <si>
    <t>→ Δεν μπορεί να υπερβαίνει το 50% των επιλέξιμων άμεσων δαπανών.</t>
  </si>
  <si>
    <t>Φύλλο Capacity Building</t>
  </si>
  <si>
    <t>Στο φύλλο αυτό συμπληρώστε τις δράσεις που θα υλοποιήσετε σχετικά με την ανάπτυξη των ικανοτήτων του οργανισμού σας.</t>
  </si>
  <si>
    <t>Φύλλο Επιμέρους Προϋπολογισμοί</t>
  </si>
  <si>
    <t>Το φύλλο αυτό συμπληρώνεται αυτόματα από τα στοιχεία που έχετε εισάγει στα προηγούμενα φύλλα.</t>
  </si>
  <si>
    <t>Στο φύλλο αυτό γίνεται διαχωρισμός στα κόστη του Φορέα Υλοποίησης  και κάθε εταίρου ξεχωριστά και εμφανίζεται</t>
  </si>
  <si>
    <t>ποσοστιαία συμμετοχή του καθενός στο έργο.</t>
  </si>
  <si>
    <t>Φύλλο Όρια</t>
  </si>
  <si>
    <t>Στο φύλλο αυτό περιγράφονται τα ανώτατα όρια για τα ημερήσια κόστη ταξιδίων σε χώρες εκτός Ελλάδος, καθώς και τα</t>
  </si>
  <si>
    <t>προτεινόμενα ανώτατα όρια για κόστη μισθοδοσίας, χωρισμένα σε κατηγορίες / κλίμακες εργαζομένων.</t>
  </si>
  <si>
    <t>Instructions on how to fill in the form</t>
  </si>
  <si>
    <t>General Remarks</t>
  </si>
  <si>
    <t>→ In every sheet of the budget form, you need to specify whether each budget line concerns the Project Promoter or Partner.</t>
  </si>
  <si>
    <r>
      <t xml:space="preserve">→ The budget form should be filled in </t>
    </r>
    <r>
      <rPr>
        <b/>
        <u/>
        <sz val="10"/>
        <color theme="1"/>
        <rFont val="Calibri"/>
        <family val="2"/>
        <charset val="161"/>
        <scheme val="minor"/>
      </rPr>
      <t>only</t>
    </r>
    <r>
      <rPr>
        <sz val="10"/>
        <color theme="1"/>
        <rFont val="Calibri"/>
        <family val="2"/>
        <charset val="161"/>
        <scheme val="minor"/>
      </rPr>
      <t xml:space="preserve"> using Microsoft Excel.</t>
    </r>
  </si>
  <si>
    <t>Sheet: “Budget”</t>
  </si>
  <si>
    <t>→ Please fill in all cells highlighted yellow. Specifically:</t>
  </si>
  <si>
    <t>Select the open call for which you wish to submit a project proposal.</t>
  </si>
  <si>
    <t xml:space="preserve">     → Select the project category, according to the specifications of the corresponding open call for proposals.</t>
  </si>
  <si>
    <t xml:space="preserve">     → Fill in the legal name of the Project Promoter, as well as the name of the project.</t>
  </si>
  <si>
    <t xml:space="preserve">     → Specify the project grant rate (maximum rate permitted: 90%)</t>
  </si>
  <si>
    <t xml:space="preserve">     → Specify the rate for the calculation of the indirect expenditures for the project (maximum rate permitted: 15%), which should be justified.</t>
  </si>
  <si>
    <t xml:space="preserve">     → Fill in the estimated start and end date of the project.</t>
  </si>
  <si>
    <t xml:space="preserve">     → Fill in the amount of the in-kind contribution, exclusively through voluntary work. This amount needs to be budgeted.</t>
  </si>
  <si>
    <t>Sheet: “Personnel”</t>
  </si>
  <si>
    <t>→ Fill in the names of the personnel that will contribute to the implementation of the project, as well as their duties and responsibilities.</t>
  </si>
  <si>
    <t>→ Fill in the percentage (of FTE) that each employee will be assigned to the project.</t>
  </si>
  <si>
    <t>→ According to the type of the personnel (employee or professional), fill in the corresponding columns.</t>
  </si>
  <si>
    <t>Sheet: “Volunteers”</t>
  </si>
  <si>
    <t>→ Fill in the name(s) and title/duties of any volunteer(s) contributing to the project, if those are known in advance.</t>
  </si>
  <si>
    <t>→ Select the category corresponding to each volunteer, from the drop-down list.</t>
  </si>
  <si>
    <t>→ Fill in the hours of voluntary work for each volunteer, and the amount corresponding to the respective in-kind contribution will be calculated</t>
  </si>
  <si>
    <t xml:space="preserve">    automatically.</t>
  </si>
  <si>
    <t>Sheet: “Travel”</t>
  </si>
  <si>
    <t>→ Fill in the purpose and destination of the travel.</t>
  </si>
  <si>
    <t>→ Fill in the necessary cells, after consulting with the detailed instructions found at the bottom of the table.</t>
  </si>
  <si>
    <t>Sheet: “Depreciation”</t>
  </si>
  <si>
    <t>→ Fill in the description and justification of the equipment that will be depreciated and charged to the project budget.</t>
  </si>
  <si>
    <t>→ Fill in the necessary cells.</t>
  </si>
  <si>
    <t>→ As Project Promoter of Partner, in order to include this expense category, you will need to justify that the equipment is necessary to achieve</t>
  </si>
  <si>
    <t xml:space="preserve">     the project results. During the project implementation, you will need to keep and present all necessary documents (asset registry, accounting</t>
  </si>
  <si>
    <t xml:space="preserve">      books or other equivalent documents) that verify the corresponding costs.</t>
  </si>
  <si>
    <t>Sheet: “Equipment cost:</t>
  </si>
  <si>
    <t>→ Fill in the description, justification, as well as the other cells specified for each item</t>
  </si>
  <si>
    <t>→ It is necessary to justify in writing that all equipment listed is needed to achieve the project results.</t>
  </si>
  <si>
    <t>Sheet: “Consumables”</t>
  </si>
  <si>
    <t>→ Fill in the description, justification, as well as the other cells specified for each item.</t>
  </si>
  <si>
    <t>Sheet: “Subcontracting”</t>
  </si>
  <si>
    <t>→ Fill in the description, justification, as well as the cost of subcontracting.</t>
  </si>
  <si>
    <t>→ Subcontracting is defined as an agreement with a third party to carry out part of the project implementation.</t>
  </si>
  <si>
    <t>→ For all subcontracting, it is necessary to abide by the rules and guidelines, as dictated in the “Guidelines for Applicants”.</t>
  </si>
  <si>
    <t>→ The costs assigned to project Partners are not considered as subcontracting.</t>
  </si>
  <si>
    <t>Sheet: “Other direct costs”</t>
  </si>
  <si>
    <t>→ Fill in the description, justification, as well as corresponding amount</t>
  </si>
  <si>
    <t>→ Other direct costs refer to costs that are directly derived from the project implementation contract, such as publication or translation costs,</t>
  </si>
  <si>
    <t xml:space="preserve">     evaluation costs, audit costs, etc.</t>
  </si>
  <si>
    <t>Sheet: “Reconstruction costs”</t>
  </si>
  <si>
    <t>→ Fill in the description, justification, as well as corresponding amount.</t>
  </si>
  <si>
    <t>→ Reconstruction and renovation costs cannot exceed 50% of the eligible direct project expenditures.</t>
  </si>
  <si>
    <t>Sheet: “Capacity Building”</t>
  </si>
  <si>
    <t>In this sheet you need to fill in the actions that you will implement regarding the capacity development of your organization.</t>
  </si>
  <si>
    <t>Sheet: “Budget breakdown”</t>
  </si>
  <si>
    <t>This sheet is automatically filled in, using the data provided in the other sheets of the spreadsheet.</t>
  </si>
  <si>
    <t xml:space="preserve">This sheet distinguishes between the budget of the Project Promoter and Partner(s) and presents the contribution of each entity (in % of </t>
  </si>
  <si>
    <t>the total project budget).</t>
  </si>
  <si>
    <t>Sheet: “Limits”</t>
  </si>
  <si>
    <t xml:space="preserve">In this sheet, the upper limits for the daily travel expenditure (per diem) for travels outside of Greece are presented, along with the </t>
  </si>
  <si>
    <t>recommended salary cost per each employee tier /category.</t>
  </si>
  <si>
    <t>ΠΡΟΫΠΟΛΟΓΙΣΜΟΣ / BUDGET</t>
  </si>
  <si>
    <t xml:space="preserve">Επιλέξτε σε ποια Πρόσκληση εκδήλωσης ενδιαφέροντος ανήκει το έργο που ήδη επιχορηγείται  
Select the Open Call which the already funded and implemened project belongs  </t>
  </si>
  <si>
    <t xml:space="preserve">Ανώτατο μέγεθος Προϋπολογισμού έργου / Maximum Budget amount for the Project </t>
  </si>
  <si>
    <t>Μεσαία / Medium</t>
  </si>
  <si>
    <t>← Φορέας Υλοποίησης / Project Promoter</t>
  </si>
  <si>
    <r>
      <rPr>
        <b/>
        <sz val="18"/>
        <color theme="1"/>
        <rFont val="Calibri"/>
        <family val="2"/>
        <charset val="161"/>
      </rPr>
      <t xml:space="preserve">← </t>
    </r>
    <r>
      <rPr>
        <b/>
        <sz val="18"/>
        <color theme="1"/>
        <rFont val="Calibri"/>
        <family val="2"/>
        <charset val="161"/>
        <scheme val="minor"/>
      </rPr>
      <t>Ονομασία Έργου / Project title</t>
    </r>
  </si>
  <si>
    <r>
      <rPr>
        <b/>
        <sz val="18"/>
        <color theme="1"/>
        <rFont val="Calibri"/>
        <family val="2"/>
        <charset val="161"/>
      </rPr>
      <t>← Αριθμός Σύμβασης</t>
    </r>
    <r>
      <rPr>
        <b/>
        <sz val="18"/>
        <color theme="1"/>
        <rFont val="Calibri"/>
        <family val="2"/>
        <charset val="161"/>
        <scheme val="minor"/>
      </rPr>
      <t xml:space="preserve"> Έργου / Project Contract No.
     ( π.χ. / eg.  Κ2.03 )</t>
    </r>
  </si>
  <si>
    <t>Ποσοστό επιχορήγησης / Grant rate→</t>
  </si>
  <si>
    <r>
      <t xml:space="preserve">Συγχρηματοδότηση του αιτούντος / Applicant's co-financing →
</t>
    </r>
    <r>
      <rPr>
        <sz val="14"/>
        <color theme="1"/>
        <rFont val="Calibri"/>
        <family val="2"/>
        <charset val="161"/>
        <scheme val="minor"/>
      </rPr>
      <t>(Κατώτατο όριο 10% του συνολικού προϋπολογισμού / Minimum 10% of the total budget)</t>
    </r>
  </si>
  <si>
    <r>
      <t xml:space="preserve">Ποσοστό %  για Δράσεις Ανάπτυξης ικανοτήτων MKO / Rate % for Capacity Building Component →
</t>
    </r>
    <r>
      <rPr>
        <sz val="14"/>
        <color theme="1"/>
        <rFont val="Calibri"/>
        <family val="2"/>
        <charset val="161"/>
        <scheme val="minor"/>
      </rPr>
      <t>(Ανώτατο όριο 15% του συνολικού προϋπολογισμού / Maximum 15% of the total budget)</t>
    </r>
  </si>
  <si>
    <r>
      <t xml:space="preserve">Ποσοστό υπολογισμού έμμεσων δαπανών / Indirect cost rate →
</t>
    </r>
    <r>
      <rPr>
        <sz val="14"/>
        <color theme="1"/>
        <rFont val="Calibri"/>
        <family val="2"/>
        <charset val="161"/>
        <scheme val="minor"/>
      </rPr>
      <t>( Ίδιο ποσοστό με αυτό του αρχικού σας προϋπολογισμού / Same percentage as your original budget)</t>
    </r>
  </si>
  <si>
    <t>Από / From</t>
  </si>
  <si>
    <t>Έως / To</t>
  </si>
  <si>
    <t>Μήνες / Months</t>
  </si>
  <si>
    <r>
      <t xml:space="preserve">Περίοδος υλοποίησης του έργου / Project implementation period →
</t>
    </r>
    <r>
      <rPr>
        <sz val="14"/>
        <color theme="1"/>
        <rFont val="Calibri"/>
        <family val="2"/>
        <charset val="161"/>
        <scheme val="minor"/>
      </rPr>
      <t>(Ημερομηνία έναρξης - ημερομηνία ολοκλήρωσης / Starting date - final date)</t>
    </r>
  </si>
  <si>
    <t>ΑΝΑΛΥΣΗ ΠΡΟΫΠΟΛΟΓΙΣΜΟΥ / BUDGET ANALYSIS</t>
  </si>
  <si>
    <t>Κόστος ανά κατηγορία
Cost per category</t>
  </si>
  <si>
    <t>% επί του συνόλου
% of the total</t>
  </si>
  <si>
    <t>Ποσό επιχορήγησης
Maximum amount
of funding</t>
  </si>
  <si>
    <r>
      <t xml:space="preserve">Κόστος Προσωπικού που απασχολείται με το έργο
</t>
    </r>
    <r>
      <rPr>
        <sz val="11"/>
        <color theme="1"/>
        <rFont val="Calibri"/>
        <family val="2"/>
        <charset val="161"/>
        <scheme val="minor"/>
      </rPr>
      <t>(συμπεριλαμβανομένων των εργοδοτικών εισφορών και της εθελοντικής εργασίας)</t>
    </r>
    <r>
      <rPr>
        <b/>
        <sz val="11"/>
        <color theme="1"/>
        <rFont val="Calibri"/>
        <family val="2"/>
        <charset val="161"/>
        <scheme val="minor"/>
      </rPr>
      <t xml:space="preserve">
Cost of personnel assigned to the project
</t>
    </r>
    <r>
      <rPr>
        <sz val="11"/>
        <color theme="1"/>
        <rFont val="Calibri"/>
        <family val="2"/>
        <charset val="161"/>
        <scheme val="minor"/>
      </rPr>
      <t>(including employer contributions and voluntary work)</t>
    </r>
  </si>
  <si>
    <r>
      <t xml:space="preserve">Ταξίδια
</t>
    </r>
    <r>
      <rPr>
        <sz val="11"/>
        <color theme="1"/>
        <rFont val="Calibri"/>
        <family val="2"/>
        <charset val="161"/>
        <scheme val="minor"/>
      </rPr>
      <t>(έξοδα ταξιδίων, μεταφοράς και διαμονής του προσωπικού και εθελοντων που απασχολούνται με το έργο)</t>
    </r>
    <r>
      <rPr>
        <b/>
        <sz val="11"/>
        <color theme="1"/>
        <rFont val="Calibri"/>
        <family val="2"/>
        <charset val="161"/>
        <scheme val="minor"/>
      </rPr>
      <t xml:space="preserve">
Travel and subsistence allowances
</t>
    </r>
    <r>
      <rPr>
        <sz val="11"/>
        <color theme="1"/>
        <rFont val="Calibri"/>
        <family val="2"/>
        <charset val="161"/>
        <scheme val="minor"/>
      </rPr>
      <t>(traveling and accommodation expenses of the personnel and volunteers involved with the project)</t>
    </r>
  </si>
  <si>
    <r>
      <t xml:space="preserve">Αξία απόσβεσης για καινούριο ή μεταχειρισμένο εξοπλισμό </t>
    </r>
    <r>
      <rPr>
        <sz val="10"/>
        <color theme="1"/>
        <rFont val="Calibri"/>
        <family val="2"/>
        <charset val="161"/>
        <scheme val="minor"/>
      </rPr>
      <t>(μόνο το ποσό της απόσβεσης θεωρείται επιλέξιμη δαπάνη, υπό την προϋπόθεση ότι ο εξοπλισμός θα παραμείνει και θα χρησιμοποιείται για τουλάχιστον 5 χρόνια μετά την ολοκλήρωση του έργου)</t>
    </r>
    <r>
      <rPr>
        <sz val="11"/>
        <color theme="1"/>
        <rFont val="Calibri"/>
        <family val="2"/>
        <charset val="161"/>
        <scheme val="minor"/>
      </rPr>
      <t xml:space="preserve">
</t>
    </r>
    <r>
      <rPr>
        <b/>
        <sz val="11"/>
        <color theme="1"/>
        <rFont val="Calibri"/>
        <family val="2"/>
        <charset val="161"/>
        <scheme val="minor"/>
      </rPr>
      <t xml:space="preserve">Depreciation value for new or second hand equipment </t>
    </r>
    <r>
      <rPr>
        <sz val="11"/>
        <color theme="1"/>
        <rFont val="Calibri"/>
        <family val="2"/>
        <charset val="161"/>
        <scheme val="minor"/>
      </rPr>
      <t>(only depreciation is considered as eligible expenditure, provided that the equipment remains and will be used for at least 5 years after the completion of the project)</t>
    </r>
  </si>
  <si>
    <r>
      <t xml:space="preserve">Κόστος αγοράς καινούριου ή μεταχειρισμένου εξοπλισμού
</t>
    </r>
    <r>
      <rPr>
        <sz val="11"/>
        <color theme="1"/>
        <rFont val="Calibri"/>
        <family val="2"/>
        <charset val="161"/>
        <scheme val="minor"/>
      </rPr>
      <t>(Πρέπει να τεκμηριωθεί εγγράφως ότι ο εξοπλισμός αυτός είναι απαραίτητος για την επίτευξη των αποτελεσμάτων του έργου)</t>
    </r>
    <r>
      <rPr>
        <b/>
        <sz val="11"/>
        <color theme="1"/>
        <rFont val="Calibri"/>
        <family val="2"/>
        <charset val="161"/>
        <scheme val="minor"/>
      </rPr>
      <t xml:space="preserve">
Equipment cost for new or second hand equipment equipment
</t>
    </r>
    <r>
      <rPr>
        <sz val="11"/>
        <color theme="1"/>
        <rFont val="Calibri"/>
        <family val="2"/>
        <charset val="161"/>
        <scheme val="minor"/>
      </rPr>
      <t>(Must be documented in writing that this equipment is necessary for the achievement of project results)</t>
    </r>
  </si>
  <si>
    <r>
      <t xml:space="preserve">Αναλώσιμα &amp; λοιπές προμήθειες
</t>
    </r>
    <r>
      <rPr>
        <sz val="11"/>
        <color theme="1"/>
        <rFont val="Calibri"/>
        <family val="2"/>
        <charset val="161"/>
        <scheme val="minor"/>
      </rPr>
      <t>(υπό την προϋπόθεση ότι θα υπάρχει ανάλυση αυτών και συνδέονται άμεσα με το έργο)</t>
    </r>
    <r>
      <rPr>
        <b/>
        <sz val="11"/>
        <color theme="1"/>
        <rFont val="Calibri"/>
        <family val="2"/>
        <charset val="161"/>
        <scheme val="minor"/>
      </rPr>
      <t xml:space="preserve">
Consumables &amp; supplies
</t>
    </r>
    <r>
      <rPr>
        <sz val="11"/>
        <color theme="1"/>
        <rFont val="Calibri"/>
        <family val="2"/>
        <charset val="161"/>
        <scheme val="minor"/>
      </rPr>
      <t>(assuming that there will be an analysis and related directly to the project)</t>
    </r>
  </si>
  <si>
    <r>
      <t xml:space="preserve">Υπεργολαβίες
</t>
    </r>
    <r>
      <rPr>
        <sz val="11"/>
        <color theme="1"/>
        <rFont val="Calibri"/>
        <family val="2"/>
        <charset val="161"/>
        <scheme val="minor"/>
      </rPr>
      <t>(Συμφωνίες με τρίτους για την επίτευξη του έργου. Πρέπει να τηρούνται οι κανόνες για τις αναθέσεις / προμήθειες. Τα κόστη των εταίρων δεν είναι Υπεργολαβίες.)</t>
    </r>
    <r>
      <rPr>
        <b/>
        <sz val="11"/>
        <color theme="1"/>
        <rFont val="Calibri"/>
        <family val="2"/>
        <charset val="161"/>
        <scheme val="minor"/>
      </rPr>
      <t xml:space="preserve">
Subcontracting</t>
    </r>
    <r>
      <rPr>
        <b/>
        <sz val="12"/>
        <color theme="1"/>
        <rFont val="Calibri"/>
        <family val="2"/>
        <charset val="161"/>
        <scheme val="minor"/>
      </rPr>
      <t xml:space="preserve"> </t>
    </r>
    <r>
      <rPr>
        <sz val="11"/>
        <color theme="1"/>
        <rFont val="Calibri"/>
        <family val="2"/>
        <charset val="161"/>
        <scheme val="minor"/>
      </rPr>
      <t>(Agreements with third parties for the project implementation. The award should comply with the applicable rules on public procurement. Cost incurred by the project partner should not be considered as subcontracting.)</t>
    </r>
  </si>
  <si>
    <r>
      <t xml:space="preserve">Λοιπές Άμεσες Δαπάνες
</t>
    </r>
    <r>
      <rPr>
        <sz val="11"/>
        <color theme="1"/>
        <rFont val="Calibri"/>
        <family val="2"/>
        <charset val="161"/>
        <scheme val="minor"/>
      </rPr>
      <t>(δαπάνες που προκύπτουν άμεσα και είναι αναγκαίες για την υλοποίηση του έργου όπως π.χ. έξοδα δημοσίευσης, έξοδα αξιολόγησης, έξοδα ελέγχων, μεταφράσεις κλπ)</t>
    </r>
    <r>
      <rPr>
        <b/>
        <sz val="11"/>
        <color theme="1"/>
        <rFont val="Calibri"/>
        <family val="2"/>
        <charset val="161"/>
        <scheme val="minor"/>
      </rPr>
      <t xml:space="preserve">
Other Direct Costs
</t>
    </r>
    <r>
      <rPr>
        <sz val="11"/>
        <color theme="1"/>
        <rFont val="Calibri"/>
        <family val="2"/>
        <charset val="161"/>
        <scheme val="minor"/>
      </rPr>
      <t>(costs directly incurred by the project contract costs such as publications, assessment costs, expenses audits, translations, etc.)</t>
    </r>
  </si>
  <si>
    <t>Σύνολο Άμεσων Επιλέξιμων Δαπανών / Total direct eligible costs</t>
  </si>
  <si>
    <r>
      <t xml:space="preserve">Κόστος ανακατασκευής ή ανακαίνισης ακινήτου
</t>
    </r>
    <r>
      <rPr>
        <sz val="11"/>
        <color theme="1"/>
        <rFont val="Calibri"/>
        <family val="2"/>
        <charset val="161"/>
        <scheme val="minor"/>
      </rPr>
      <t>(δεν μπορεί να υπερβαίνει το 50% των επιλέξιμων άμεσων δαπανών)</t>
    </r>
    <r>
      <rPr>
        <b/>
        <sz val="11"/>
        <color theme="1"/>
        <rFont val="Calibri"/>
        <family val="2"/>
        <charset val="161"/>
        <scheme val="minor"/>
      </rPr>
      <t xml:space="preserve">
Cost of reconstruction or renovation of property
</t>
    </r>
    <r>
      <rPr>
        <sz val="11"/>
        <color theme="1"/>
        <rFont val="Calibri"/>
        <family val="2"/>
        <charset val="161"/>
        <scheme val="minor"/>
      </rPr>
      <t>(may not exceed 50% of eligible direct costs)</t>
    </r>
  </si>
  <si>
    <r>
      <t xml:space="preserve">Έμμεσες Δαπάνες
</t>
    </r>
    <r>
      <rPr>
        <sz val="11"/>
        <color theme="1"/>
        <rFont val="Calibri"/>
        <family val="2"/>
        <charset val="161"/>
        <scheme val="minor"/>
      </rPr>
      <t xml:space="preserve">(ανώτατο όριο 15% επί του κόστους του προσωπικού)
</t>
    </r>
    <r>
      <rPr>
        <b/>
        <sz val="11"/>
        <color theme="1"/>
        <rFont val="Calibri"/>
        <family val="2"/>
        <charset val="161"/>
        <scheme val="minor"/>
      </rPr>
      <t xml:space="preserve">Indirect Costs
</t>
    </r>
    <r>
      <rPr>
        <sz val="11"/>
        <color theme="1"/>
        <rFont val="Calibri"/>
        <family val="2"/>
        <charset val="161"/>
        <scheme val="minor"/>
      </rPr>
      <t>(maximum rate 15% on cost of personnel)</t>
    </r>
  </si>
  <si>
    <t>ΜΕΡΙΚΟ ΣΥΝΟΛΟ ΧΩΡΙΣ Δράσεις Ανάπτυξης ικανοτήτων MKO / SUBTOTAL WITHOUT Capacity Building Component</t>
  </si>
  <si>
    <t>Κόστος Δράσεων Ανάπτυξης ικανοτήτων MKO / Cost of Capacity Building Component</t>
  </si>
  <si>
    <t>ΣΥΝΟΛΟ ΠΡΟΫΠΟΛΟΓΙΣΜΟΥ / TOTAL BUDGET</t>
  </si>
  <si>
    <t>Αιτούμενη Επιχορήγηση / Required grant</t>
  </si>
  <si>
    <t>ΚΟΣΤΟΣ ΠΡΟΣΩΠΙΚΟΥ / STAFF COSTS</t>
  </si>
  <si>
    <t>A/A</t>
  </si>
  <si>
    <t xml:space="preserve">   Ονοματεπώνυμο προσωπικού
   Name of Staff Member</t>
  </si>
  <si>
    <t>Τίτλος ή καθήκοντα
στο έργο
Title or responsibilities 
on the project</t>
  </si>
  <si>
    <t>Φορέας ή Εταίρος
Project Promoter or Partner</t>
  </si>
  <si>
    <t>Ποσοστό απασχόλησης στο έργο
Ratio on the project</t>
  </si>
  <si>
    <t>Προσωπικό ανά κατηγορία / Staff by category</t>
  </si>
  <si>
    <t>Συνολικό
κόστος
προσωπικού
Overall total
staff costs</t>
  </si>
  <si>
    <r>
      <t xml:space="preserve">Επαγγελματίες
</t>
    </r>
    <r>
      <rPr>
        <b/>
        <sz val="11"/>
        <color theme="1"/>
        <rFont val="Calibri"/>
        <family val="2"/>
        <charset val="161"/>
        <scheme val="minor"/>
      </rPr>
      <t xml:space="preserve">
Professionals</t>
    </r>
  </si>
  <si>
    <r>
      <t>Υπάλληλοι
Employees</t>
    </r>
    <r>
      <rPr>
        <sz val="11"/>
        <color theme="1"/>
        <rFont val="Calibri"/>
        <family val="2"/>
        <scheme val="minor"/>
      </rPr>
      <t/>
    </r>
  </si>
  <si>
    <t>Διάστημα εργασίας στο έργο (μήνες)
Working period on the project (months)</t>
  </si>
  <si>
    <t>Καθαρό κόστος
ανά μήνα (προ ΦΠΑ)
Net Cost
per month</t>
  </si>
  <si>
    <t>Εργοδοτικές εισφορές
Employer contributions</t>
  </si>
  <si>
    <t>Φ.Π.Α.
V.A.T.</t>
  </si>
  <si>
    <t>Συνολικό κόστος προσωπικού ανά κατηγορία
Total staff cost
by category</t>
  </si>
  <si>
    <t>Μικτές μηνιαίες αποδοχές
Gross monthly salary</t>
  </si>
  <si>
    <t>Συνολικοί εργάσιμοι μήνες
Total working months</t>
  </si>
  <si>
    <t>Συνολικά κόστη προσωπικού
Total staff costs</t>
  </si>
  <si>
    <t>ΚΟΣΤΟΣ ΤΑΞΙΔΙΩΝ / TRAVEL COSTS</t>
  </si>
  <si>
    <t>Α/Α
Ref.</t>
  </si>
  <si>
    <t>Σκοπός Ταξιδίου
Purpose of the journey</t>
  </si>
  <si>
    <t>Προορισμός
Destination</t>
  </si>
  <si>
    <t>Αριθμός ημερών 
Number of days</t>
  </si>
  <si>
    <t>Αριθμός ατόμων
Number of persons</t>
  </si>
  <si>
    <t>Ημερήσιο κόστος διαμονής
Daily accommo- dation costs</t>
  </si>
  <si>
    <t>Ημερήσιο κόστος διατροφής
(μέγιστο €40.00)
Daily subsistence costs
(maximum €40.00)</t>
  </si>
  <si>
    <t>Ημερίσιο κόστος 
τοπικών μετακινήσεων
εκτός έδρας
(εντός Ελλάδος)
Daily cost of local transportation outside
the county
(inside Greece)</t>
  </si>
  <si>
    <r>
      <t xml:space="preserve">Χιλιομετρική αποζημίωση
( €0,25 / χλμ.)
</t>
    </r>
    <r>
      <rPr>
        <b/>
        <sz val="8"/>
        <color theme="1"/>
        <rFont val="Calibri"/>
        <family val="2"/>
        <charset val="161"/>
        <scheme val="minor"/>
      </rPr>
      <t xml:space="preserve">
</t>
    </r>
    <r>
      <rPr>
        <b/>
        <sz val="11"/>
        <color theme="1"/>
        <rFont val="Calibri"/>
        <family val="2"/>
        <scheme val="minor"/>
      </rPr>
      <t>Κilometric allowance
( €0,25 / km)
Διόδια/Tolls</t>
    </r>
  </si>
  <si>
    <t>Σύνολο
Total</t>
  </si>
  <si>
    <t>Κόστος ανά εισιτήριο
Cost per ticket</t>
  </si>
  <si>
    <t>Κόστος μετάβασης από και πρός αεροδρόμιο / λιμάνι
Transportation costs to and from airport/port</t>
  </si>
  <si>
    <t>Συνολικό κόστος εισιτηρίων
Total cost of tickets</t>
  </si>
  <si>
    <t>Συνολικά κόστη
Total costs</t>
  </si>
  <si>
    <t>a</t>
  </si>
  <si>
    <t>b</t>
  </si>
  <si>
    <t>c</t>
  </si>
  <si>
    <t>d</t>
  </si>
  <si>
    <t>e</t>
  </si>
  <si>
    <t>f</t>
  </si>
  <si>
    <t>a x b x (c+d+e) + f (1)</t>
  </si>
  <si>
    <t>g</t>
  </si>
  <si>
    <t>h</t>
  </si>
  <si>
    <t>b x ( g + h ) (2)</t>
  </si>
  <si>
    <t>(1) + (2)</t>
  </si>
  <si>
    <t>Σύνολα / Totals</t>
  </si>
  <si>
    <t>Συνολικό κόστος ταξιδίων / Total travel costs</t>
  </si>
  <si>
    <t>Οδηγίες / Instructions</t>
  </si>
  <si>
    <t>(α) Εντός της Ελλάδος ισχύουν τα ακόλουθα ανώτατα όρια κάλυψης δαπανών ταξιδίων και διαμονής προσωπικού εκτός έδρας:</t>
  </si>
  <si>
    <t>(α) Inside Greece applied the following maximum limitsQ</t>
  </si>
  <si>
    <t>1.</t>
  </si>
  <si>
    <t>Κόστος αεροπορικών εισιτηρίων οικονομικής θέσης ή εισιτηρίων ανάλογης θέσης άλλου μεταφορικού μέσου με μια αποσκευή, και το κόστος μετάβασης από και προς το αεροδρόμιο ή τον σταθμό.</t>
  </si>
  <si>
    <t>Cost of airline tickets in economy class or tickets with other transport with one suitcase, and the transition costs to and from the airport.</t>
  </si>
  <si>
    <t>2.</t>
  </si>
  <si>
    <t>Κόστος διαμονής σε ξενοδοχείο ημερησίως / Daily cost of hotel accommodation.</t>
  </si>
  <si>
    <t>3.</t>
  </si>
  <si>
    <t>Κόστος διατροφής ημερησίως / Cost of food daily.</t>
  </si>
  <si>
    <t>4.</t>
  </si>
  <si>
    <t>Κόστος χρήσης Ι.Χ.Ε. αυτοκινήτου, ήτοι χιλιομετρική αποζημίωση ανά χιλιόμετρο / Cost of use personal car, kilometric allowance per km.</t>
  </si>
  <si>
    <t>0,25 € / km</t>
  </si>
  <si>
    <t>5.</t>
  </si>
  <si>
    <t>Κόστος τοπικής μετακίνησης ημερησίως / Cost of daily local transportation.</t>
  </si>
  <si>
    <t>6.</t>
  </si>
  <si>
    <t>Κόστος διοδίων / Tolls.</t>
  </si>
  <si>
    <t>Χωρίς όριο / no limit</t>
  </si>
  <si>
    <t>(β) Εκτός της Ελλάδος ισχύουν τα ακόλουθα ανώτατα όρια κάλυψης δαπανών ταξιδίων και διαμονής προσωπικού εκτός έδρας:</t>
  </si>
  <si>
    <t>(b) Outside Greece applied the following maximum limits:</t>
  </si>
  <si>
    <r>
      <t xml:space="preserve">Συνολικό ημερήσιο κόστος (α) διαμονής σε ξενοδοχείο, (β) διατροφής, (γ) χρήσης Ι.Χ.Ε. αυτοκινήτου, (δ) τοπικής μετακίνησης και (ε) διοδίων. Σύμφωνα με τον πίνακα στο τελευταίο φύλλο </t>
    </r>
    <r>
      <rPr>
        <b/>
        <sz val="10"/>
        <color theme="1"/>
        <rFont val="Calibri"/>
        <family val="2"/>
        <scheme val="minor"/>
      </rPr>
      <t>Limits</t>
    </r>
    <r>
      <rPr>
        <sz val="10"/>
        <color theme="1"/>
        <rFont val="Calibri"/>
        <family val="2"/>
        <scheme val="minor"/>
      </rPr>
      <t>.</t>
    </r>
  </si>
  <si>
    <r>
      <t xml:space="preserve">Total daily cost (a) hotel accommodation, (b) food, © usage of personal car, (d) local transportation and (e) tolls. According to the table to the last sheet </t>
    </r>
    <r>
      <rPr>
        <b/>
        <sz val="10"/>
        <color theme="1"/>
        <rFont val="Calibri"/>
        <family val="2"/>
        <scheme val="minor"/>
      </rPr>
      <t>Limits</t>
    </r>
    <r>
      <rPr>
        <sz val="10"/>
        <color theme="1"/>
        <rFont val="Calibri"/>
        <family val="2"/>
        <scheme val="minor"/>
      </rPr>
      <t>.</t>
    </r>
  </si>
  <si>
    <t>Όλα τα παραπάνω αποδεικνύονται με τα αντίστοιχα παραστατικά / all the above are proving with the corresponding receipts.</t>
  </si>
  <si>
    <t>Αξία απόσβεσης για καινούριο ή μεταχειρισμένο εξοπλισμό / Depreciation value for new or second hand equipment</t>
  </si>
  <si>
    <t>Περιγραφή εξοπλισμού
Description of equipment</t>
  </si>
  <si>
    <t>Αιτιολόγηση
Justification</t>
  </si>
  <si>
    <t>Αριθμός τεμαχίων 
Number of items</t>
  </si>
  <si>
    <t>Κόστος ανά τεμάχιο
Cost per item</t>
  </si>
  <si>
    <t>Ποσοστό χρήσης
Usage rate</t>
  </si>
  <si>
    <t>Συνολικοί μήνες χρήσης
Total months of usage</t>
  </si>
  <si>
    <t>Συνολικοί μήνες διάρκειας του έργου
Total months of the project</t>
  </si>
  <si>
    <t>Ποσοστό απόσβεσης 
Depreciation rate</t>
  </si>
  <si>
    <r>
      <t xml:space="preserve">a x b x c x f x ( d </t>
    </r>
    <r>
      <rPr>
        <b/>
        <sz val="11"/>
        <color theme="1"/>
        <rFont val="Andalus"/>
        <family val="1"/>
      </rPr>
      <t>÷</t>
    </r>
    <r>
      <rPr>
        <b/>
        <sz val="11"/>
        <color theme="1"/>
        <rFont val="Calibri"/>
        <family val="2"/>
        <charset val="161"/>
      </rPr>
      <t xml:space="preserve"> e )</t>
    </r>
  </si>
  <si>
    <t>Συνολικό κόστος εξοπλισμού / Total equipment costs</t>
  </si>
  <si>
    <t>Οδηγίες / Instructions:</t>
  </si>
  <si>
    <t>Οι αποσβέσεις των παγίων δενεργούνται σύμφωνα με τα όσα ορίζει η Λογιστική και Φορολογική Νομοθεσία.</t>
  </si>
  <si>
    <t>Asset depreciations are performing in accordance with Accounting and Tax Legislation.</t>
  </si>
  <si>
    <t>ΚΟΣΤΟΣ ΕΞΟΠΛΙΣΜΟΥ / EQUIPMENT COSTS</t>
  </si>
  <si>
    <t>Συνολικό κόστος
Total cost
a x b x c x f x ( d ÷ e )</t>
  </si>
  <si>
    <t>Για να υπολογιστεί το σύνολο, πρέπει να συμπληρώσετε υποχρεωτικά την περιγραφή.</t>
  </si>
  <si>
    <t>The total is calculated, only if you fill in the description.</t>
  </si>
  <si>
    <t>Αναλώσιμα &amp; λοιπές προμήθειες / Consumables &amp; supplies</t>
  </si>
  <si>
    <t>A/A
Ref.</t>
  </si>
  <si>
    <t>Περιγραφή
Description</t>
  </si>
  <si>
    <t>Κόστος ανά μονάδα
Cost per unit</t>
  </si>
  <si>
    <t>Ποσότητα
Quantity</t>
  </si>
  <si>
    <t>Συνολικό Κόστος / Total cost</t>
  </si>
  <si>
    <t>Σε περιπτώσεις όπου το κόστος υπολογίζεται κατ' αποκοπή, συμπληρώστε το συνολικό κόστος στην στήλη κόστους μονάδας και στη στήλη ποσότητα συμπληρώστε 1</t>
  </si>
  <si>
    <t>In cases where the estimated cost calculated flat, fill in the total cost to the cost per unit column and 1 to the quantity column</t>
  </si>
  <si>
    <t>Κόστος υπεργολαβιών / Cost for subcontracting</t>
  </si>
  <si>
    <t>Ποσό
Amount</t>
  </si>
  <si>
    <t>Συνολικό κόστος υπεργολαβιών
Total subcontracting costs</t>
  </si>
  <si>
    <t>Συμφωνίες με τρίτους για την επίτευξη του έργου. Πρέπει να τηρούνται οι κανόνες για τις αναθέσεις / προμήθειες. Τα κόστη των εταίρων δεν θεωρούνται Υπεργολαβίες.</t>
  </si>
  <si>
    <t>Agreements with third parties for the project implementation. The award should comply with the applicable rules on public procurement. Cost incurred by the project partner should not be considered as subcontracting.</t>
  </si>
  <si>
    <r>
      <t xml:space="preserve">Λοιπές άμεσες δαπάνες </t>
    </r>
    <r>
      <rPr>
        <sz val="12"/>
        <color theme="1"/>
        <rFont val="Calibri"/>
        <family val="2"/>
        <charset val="161"/>
        <scheme val="minor"/>
      </rPr>
      <t>(δαπάνες  που προκύπτουν άμεσα και είναι αναγκαίες για την υλοποίηση του έργου όπως δημοσιεύσεις, κόστος εκτίμησης, έλεγχος δαπανών, μεταφράσεις κ.λπ.)</t>
    </r>
    <r>
      <rPr>
        <b/>
        <sz val="20"/>
        <color theme="1"/>
        <rFont val="Calibri"/>
        <family val="2"/>
        <charset val="161"/>
        <scheme val="minor"/>
      </rPr>
      <t xml:space="preserve">
Other direct costs </t>
    </r>
    <r>
      <rPr>
        <sz val="12"/>
        <color theme="1"/>
        <rFont val="Calibri"/>
        <family val="2"/>
        <charset val="161"/>
        <scheme val="minor"/>
      </rPr>
      <t>(costs directly incurred by the project contract costs such as publications, assessment costs, expenses audits, translations, etc.)</t>
    </r>
  </si>
  <si>
    <t>Συνολικές λοιπές άμεσες δαπάνες / Total other direct costs</t>
  </si>
  <si>
    <t xml:space="preserve">Προϋπολογιστικό κόστος Ανακατασκευής - ανακαίνισης ακινήτου
Budgeted cost of reconstruction or renovation of property </t>
  </si>
  <si>
    <t>Συνολικό κόστος ανακατασκευής-ανακαίνισης / Total reconstruction-renovation costs</t>
  </si>
  <si>
    <t>Δράσεις Ανάπτυξης Ικανοτήτων MKO / Capacity Building Component</t>
  </si>
  <si>
    <t>Ανώτατο ποσό για δράσεις Ανάπτυξης Ικανοτήτων ΜΚΟ
Maximum amount for NGO's Capacity Building Component</t>
  </si>
  <si>
    <t>Περιγραφή δράσης
Description of action</t>
  </si>
  <si>
    <t>Είδος δαπάνης
Type of cost</t>
  </si>
  <si>
    <t>Φορέας / Project Promoter</t>
  </si>
  <si>
    <t>Συνολικό κόστος για δράσεις Ανάπτυξης Ικανοτήτων MKO
Total Capacity Building Component costs</t>
  </si>
  <si>
    <t>ΠΡΟΫΠΟΛΟΓΙΣΜΟΣ ΦΟΡΕΑ ΥΛΟΠΟΙΗΣΗΣ
PROJECT PROMOTERS' BUDGET</t>
  </si>
  <si>
    <t>Κατηγορία κόστους</t>
  </si>
  <si>
    <t>Επιχορήγηση
Maximum amount
of funding</t>
  </si>
  <si>
    <t xml:space="preserve">Κόστος Προσωπικού / Cost of personnel </t>
  </si>
  <si>
    <t>Ταξίδια / Travel and subsistence allowances</t>
  </si>
  <si>
    <t xml:space="preserve">Αξία απόσβεσης / Depreciation value </t>
  </si>
  <si>
    <t>Κόστος αγοράς εξοπλισμού / Equipment cost</t>
  </si>
  <si>
    <t>Υπεργολαβίες / Subcontracting</t>
  </si>
  <si>
    <t>Λοιπές Άμεσες Δαπάνες / Other Direct Costs</t>
  </si>
  <si>
    <t>Κόστος ανακατασκευής ή ανακαίνισης ακινήτου / Cost of reconstruction or renovation of property</t>
  </si>
  <si>
    <t>Έμμεσες Δαπάνες / Indirect Costs</t>
  </si>
  <si>
    <t>ΜΕΡΙΚΟ ΣΥΝΟΛΟ ΧΩΡΙΣ Ανάπτυξη ικανοτήτων MKO / SUBTOTAL WITHOUT Capacity Building Component</t>
  </si>
  <si>
    <t>Ανάπτυξη ικανοτήτων MKO / Capacity Building Component</t>
  </si>
  <si>
    <t>ΠΡΟΫΠΟΛΟΓΙΣΜΟΣ ΕΤΑΙΡΟΥ Νο.1
PARTNERS' No.1 BUDGET</t>
  </si>
  <si>
    <t>Εταίρος 1 / Partner 1</t>
  </si>
  <si>
    <t>ΠΡΟΫΠΟΛΟΓΙΣΜΟΣ ΕΤΑΙΡΟΥ Νο.2
PARTNERS' No.2 BUDGET</t>
  </si>
  <si>
    <t>Εταίρος 2 / Partner 2</t>
  </si>
  <si>
    <t>ΠΡΟΫΠΟΛΟΓΙΣΜΟΣ ΕΤΑΙΡΟΥ Νο.3
PARTNERS' No.3 BUDGET</t>
  </si>
  <si>
    <t>Εταίρος 3 / Partner 3</t>
  </si>
  <si>
    <t>ΠΡΟΫΠΟΛΟΓΙΣΜΟΣ ΕΤΑΙΡΟΥ Νο.4
PARTNERS' No.4 BUDGET</t>
  </si>
  <si>
    <t>Εταίρος 4 / Partner 4</t>
  </si>
  <si>
    <t>ΠΡΟΫΠΟΛΟΓΙΣΜΟΣ ΕΤΑΙΡΟΥ Νο.5
PARTNERS' No.5 BUDGET</t>
  </si>
  <si>
    <t>Εταίρος 5 / Partner 5</t>
  </si>
  <si>
    <t>ΠΡΟΫΠΟΛΟΓΙΣΜΟΣ ΕΤΑΙΡΟΥ Νο.6
PARTNERS' No.6 BUDGET</t>
  </si>
  <si>
    <t>Εταίρος 6 / Partner 6</t>
  </si>
  <si>
    <t>ΣΥΝΟΛΟ ΠΡΟΫΠΟΛΟΓΙΣΜΟΥ
TOTAL BUDGET</t>
  </si>
  <si>
    <t>Ανώτατα όρια ημερήσιας αποζημίωσης εξόδων ταξιδίων
Maximum daily travel allowance</t>
  </si>
  <si>
    <t>Προτεινόμενα ανώτατα όρια μισθολογικού κόστους (Περιλαμβάνουν εργοδοτικές εισφορές, δώρα και επιδόματα)
Suggested maximum salary costs (including employer contributions, Christmas-Easter-Vacation payments)</t>
  </si>
  <si>
    <t>(πηγή/source: European Commission)</t>
  </si>
  <si>
    <t>Countries of the European Union</t>
  </si>
  <si>
    <t>€</t>
  </si>
  <si>
    <t>Κατηγορίες
Categories</t>
  </si>
  <si>
    <t>Ετήσιο Κόστος 
Annual cost</t>
  </si>
  <si>
    <t>Μηνιαίο Κόστος
* (Πλήρης Απασχόληση)
Monthly cost
* (full time)</t>
  </si>
  <si>
    <t>Μηνιαίο Κόστος
* (Μερική Απασχόληση)
Monthly cost
* (Part time)</t>
  </si>
  <si>
    <t>Αυστρία / Austria</t>
  </si>
  <si>
    <t>Βέλγιο / Belgium</t>
  </si>
  <si>
    <t>Βουλγαρία / Bulgaria</t>
  </si>
  <si>
    <t>Κροατία / Croatia</t>
  </si>
  <si>
    <t>Α</t>
  </si>
  <si>
    <r>
      <rPr>
        <b/>
        <sz val="11"/>
        <color theme="1"/>
        <rFont val="Calibri"/>
        <family val="2"/>
        <charset val="161"/>
        <scheme val="minor"/>
      </rPr>
      <t xml:space="preserve">Προσωπικό με διευρυμένες συντονιστικές αρμοδιότητες, αποφασιστικό ρόλο και ευθύνη στο Έργο. </t>
    </r>
    <r>
      <rPr>
        <sz val="11"/>
        <color theme="1"/>
        <rFont val="Calibri"/>
        <family val="2"/>
        <charset val="161"/>
        <scheme val="minor"/>
      </rPr>
      <t xml:space="preserve">
Απόφοιτοι γ'βάθμιας εκπαίδευσης με προϋπηρεσία.
Π.χ. Διαχειριστές Έργου, Συντονιστής, Σύμβουλος, Ειδικός</t>
    </r>
  </si>
  <si>
    <t>Δημοκρατία της Τσεχίας / Czech Republic</t>
  </si>
  <si>
    <t>Κύπρος / Cyprus</t>
  </si>
  <si>
    <t>Δανία / Denmark</t>
  </si>
  <si>
    <t>Εσθονία / Estonia</t>
  </si>
  <si>
    <t>Φινλανδία / Finland</t>
  </si>
  <si>
    <t>Γαλλία / France</t>
  </si>
  <si>
    <t>Γερμανία / Germany</t>
  </si>
  <si>
    <t>Β</t>
  </si>
  <si>
    <r>
      <t xml:space="preserve">Προσωπικό με δευτερεύουσες ευθύνες και αυτονομία σε ένα τμήμα του Έργου. Απόφοιτοι γ'βάθμιας εκπαίδευσης. 
</t>
    </r>
    <r>
      <rPr>
        <sz val="11"/>
        <color theme="1"/>
        <rFont val="Calibri"/>
        <family val="2"/>
        <charset val="161"/>
        <scheme val="minor"/>
      </rPr>
      <t>Π.χ. Συντονιστής Τμήματος, Διοικητικός Υπάλληλος, Οικονομικός Υπεύθυνος, Δικηγόρος, Ψυχολόγος, Εκπαιδευτικός</t>
    </r>
  </si>
  <si>
    <t>Οθγγαρία / Hungary</t>
  </si>
  <si>
    <t>Ιρλανδία / Ireland</t>
  </si>
  <si>
    <t>Ιταλία / Italy</t>
  </si>
  <si>
    <t>Λετονία / Latvia</t>
  </si>
  <si>
    <t>Λιθουανία / Lithuania</t>
  </si>
  <si>
    <t>Λοθξεμβούργο / Luxembourg</t>
  </si>
  <si>
    <t>Μάλτα / Malta</t>
  </si>
  <si>
    <t>Γ</t>
  </si>
  <si>
    <r>
      <t xml:space="preserve">Προσωπικό αρμόδιο για την εκτέλεση επιχειρησιακών καθηκόντων. Λειτουργεί υπό τις οδηγίες ενός προϊσταμένου. Απόφοιτοι β'βάθμιας εκπαίδευσης.
</t>
    </r>
    <r>
      <rPr>
        <sz val="11"/>
        <color theme="1"/>
        <rFont val="Calibri"/>
        <family val="2"/>
        <charset val="161"/>
        <scheme val="minor"/>
      </rPr>
      <t>Π.χ. Γραμματείς</t>
    </r>
  </si>
  <si>
    <t>Ολλανδία / Netherlands</t>
  </si>
  <si>
    <t>Πολωνία / Poland</t>
  </si>
  <si>
    <t>Πορτογαλία / Portugal</t>
  </si>
  <si>
    <t>Ρουμανία / Romania</t>
  </si>
  <si>
    <t>Δημοκρατία της Σλοβακίας / Slovak Republic</t>
  </si>
  <si>
    <t>Σλοβενία . Slovenia</t>
  </si>
  <si>
    <t>Δ</t>
  </si>
  <si>
    <r>
      <rPr>
        <b/>
        <sz val="11"/>
        <color theme="1"/>
        <rFont val="Calibri"/>
        <family val="2"/>
        <charset val="161"/>
        <scheme val="minor"/>
      </rPr>
      <t xml:space="preserve">Προσωπικό αρμόδιο για την εκτέλεση συγκεκριμένων επιχειρησιακών καθηκόντων. Απόφοιτοι α'βάθμιας εκπαίδευσης. </t>
    </r>
    <r>
      <rPr>
        <sz val="11"/>
        <color theme="1"/>
        <rFont val="Calibri"/>
        <family val="2"/>
        <charset val="161"/>
        <scheme val="minor"/>
      </rPr>
      <t xml:space="preserve">
Π.χ. Οδηγοί, τεχνίτες, καθαριστές</t>
    </r>
  </si>
  <si>
    <t>Ισπανία / Spain</t>
  </si>
  <si>
    <t>Σουηδία / Sweden</t>
  </si>
  <si>
    <t>Ηνωμένο Βασίλειο / United Kingdom</t>
  </si>
  <si>
    <t>EEA/EFTA Χώρες / Countries</t>
  </si>
  <si>
    <t>Ισλανδία / Iceland</t>
  </si>
  <si>
    <t>Νορβηγία / Norway</t>
  </si>
  <si>
    <t>Τα ανωτέρω προτεινόμενα ποσά περιλαμβάνουν εργοδοτικές εισφορές. Επίσης έχουν συνυπολογιστεί δώρα και επιδόματα</t>
  </si>
  <si>
    <t>Λιχτενστάιν / Liechtenstein</t>
  </si>
  <si>
    <t>με αναγωγή τους σε δωδεκάμηνο.</t>
  </si>
  <si>
    <t>Κατηγορία έργου</t>
  </si>
  <si>
    <t>Μεγάλη / Large 200Κ</t>
  </si>
  <si>
    <t>Μεγάλη / Large 300Κ</t>
  </si>
  <si>
    <t>Κατηγορίες εθελοντών:</t>
  </si>
  <si>
    <t>1. Προϊστάμενος / Senior</t>
  </si>
  <si>
    <t>2. Υπάλληλος / Mid-level</t>
  </si>
  <si>
    <t>3. Βοηθός / Junior</t>
  </si>
  <si>
    <t>€ / hour</t>
  </si>
  <si>
    <t>Κατηγορία 1:</t>
  </si>
  <si>
    <t>Κατηγορία 2:</t>
  </si>
  <si>
    <t>Κατηγορία 3:</t>
  </si>
  <si>
    <t>Προσκλήσεις εκδήλωσης ενδιαφέροντος</t>
  </si>
  <si>
    <t>1. Ενδυνάμωση ευπαθών ομάδων</t>
  </si>
  <si>
    <t>2. Ενίσχυση της συνηγορίας και του εποπτικού ρόλου της κοινωνίας των πολιτών</t>
  </si>
  <si>
    <t>3. Ενίσχυση της συμμετοχής των πολιτών στα κοινά</t>
  </si>
  <si>
    <t>4. Προάσπιση των ανθρωπίνων δικαιωμάτων</t>
  </si>
  <si>
    <t>5. Προαγωγή της ισότητας των φύλων και καταπολέμηση της έμφυλης βίας</t>
  </si>
  <si>
    <t>6. Ανάπτυξη των δικτύων μεταξύ των οργανώσεων της κοινωνίας των πολιτών</t>
  </si>
  <si>
    <t>Κατηγορίες δαπανών</t>
  </si>
  <si>
    <t>Φορέας ή Εταίρος / Project Promoter or Partner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</si>
</sst>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 #,##0\ &quot;€&quot;_-;\-* #,##0\ &quot;€&quot;_-;_-* &quot;-&quot;\ &quot;€&quot;_-;_-@_-"/>
    <numFmt numFmtId="164" formatCode="_-* #,##0\ _€_-;\-* #,##0\ _€_-;_-* &quot;-&quot;\ _€_-;_-@_-"/>
    <numFmt numFmtId="165" formatCode="_-* #,##0.00\ _€_-;\-* #,##0.00\ _€_-;_-* &quot;-&quot;??\ _€_-;_-@_-"/>
    <numFmt numFmtId="166" formatCode="_-* #,##0\ _€_-;\-* #,##0\ _€_-;_-* &quot;-&quot;??\ _€_-;_-@_-"/>
    <numFmt numFmtId="167" formatCode="#,##0.00\ &quot;€&quot;"/>
    <numFmt numFmtId="168" formatCode="#,##0\ &quot;€&quot;"/>
    <numFmt numFmtId="169" formatCode="_-* #,##0.00\ &quot;€&quot;_-;\-* #,##0.00\ &quot;€&quot;_-;_-* &quot;-&quot;\ &quot;€&quot;_-;_-@_-"/>
    <numFmt numFmtId="170" formatCode="#,##0.0000"/>
    <numFmt numFmtId="171" formatCode="\X#,000;"/>
  </numFmts>
  <fonts count="45">
    <font>
      <sz val="11"/>
      <color theme="1"/>
      <name val="Calibri"/>
      <family val="2"/>
      <charset val="161"/>
      <scheme val="minor"/>
    </font>
    <font>
      <sz val="11"/>
      <color theme="1"/>
      <name val="Calibri"/>
      <family val="2"/>
      <charset val="161"/>
      <scheme val="minor"/>
    </font>
    <font>
      <b/>
      <sz val="20"/>
      <color theme="1"/>
      <name val="Calibri"/>
      <family val="2"/>
      <charset val="161"/>
      <scheme val="minor"/>
    </font>
    <font>
      <sz val="14"/>
      <color theme="1"/>
      <name val="Calibri"/>
      <family val="2"/>
      <charset val="161"/>
      <scheme val="minor"/>
    </font>
    <font>
      <b/>
      <i/>
      <sz val="20"/>
      <color theme="1"/>
      <name val="Calibri"/>
      <family val="2"/>
      <charset val="161"/>
      <scheme val="minor"/>
    </font>
    <font>
      <b/>
      <sz val="11"/>
      <color theme="1"/>
      <name val="Calibri"/>
      <family val="2"/>
      <charset val="161"/>
      <scheme val="minor"/>
    </font>
    <font>
      <b/>
      <i/>
      <sz val="16"/>
      <color theme="1"/>
      <name val="Calibri"/>
      <family val="2"/>
      <charset val="161"/>
      <scheme val="minor"/>
    </font>
    <font>
      <b/>
      <sz val="9"/>
      <color theme="1"/>
      <name val="Calibri"/>
      <family val="2"/>
      <charset val="161"/>
      <scheme val="minor"/>
    </font>
    <font>
      <b/>
      <sz val="12"/>
      <color theme="1"/>
      <name val="Calibri"/>
      <family val="2"/>
      <charset val="161"/>
      <scheme val="minor"/>
    </font>
    <font>
      <sz val="12"/>
      <color theme="1"/>
      <name val="Calibri"/>
      <family val="2"/>
      <charset val="161"/>
      <scheme val="minor"/>
    </font>
    <font>
      <b/>
      <sz val="16"/>
      <color theme="1"/>
      <name val="Calibri"/>
      <family val="2"/>
      <charset val="161"/>
      <scheme val="minor"/>
    </font>
    <font>
      <b/>
      <sz val="14"/>
      <color theme="1"/>
      <name val="Calibri"/>
      <family val="2"/>
      <charset val="161"/>
      <scheme val="minor"/>
    </font>
    <font>
      <b/>
      <sz val="28"/>
      <color theme="1"/>
      <name val="Calibri"/>
      <family val="2"/>
      <charset val="161"/>
      <scheme val="minor"/>
    </font>
    <font>
      <i/>
      <sz val="11"/>
      <color theme="1"/>
      <name val="Calibri"/>
      <family val="2"/>
      <charset val="161"/>
      <scheme val="minor"/>
    </font>
    <font>
      <b/>
      <sz val="16"/>
      <name val="Calibri"/>
      <family val="2"/>
      <charset val="161"/>
      <scheme val="minor"/>
    </font>
    <font>
      <b/>
      <sz val="11"/>
      <color theme="1"/>
      <name val="Andalus"/>
      <family val="1"/>
    </font>
    <font>
      <b/>
      <sz val="11"/>
      <color theme="1"/>
      <name val="Calibri"/>
      <family val="2"/>
      <charset val="161"/>
    </font>
    <font>
      <b/>
      <sz val="20"/>
      <name val="Calibri"/>
      <family val="2"/>
      <charset val="161"/>
      <scheme val="minor"/>
    </font>
    <font>
      <sz val="20"/>
      <name val="Calibri"/>
      <family val="2"/>
      <charset val="161"/>
      <scheme val="minor"/>
    </font>
    <font>
      <sz val="11"/>
      <color theme="1"/>
      <name val="Calibri"/>
      <family val="2"/>
      <scheme val="minor"/>
    </font>
    <font>
      <sz val="14"/>
      <color theme="1"/>
      <name val="Calibri"/>
      <family val="2"/>
      <scheme val="minor"/>
    </font>
    <font>
      <b/>
      <sz val="11"/>
      <color theme="1"/>
      <name val="Calibri"/>
      <family val="2"/>
      <scheme val="minor"/>
    </font>
    <font>
      <sz val="10"/>
      <color theme="1"/>
      <name val="Calibri"/>
      <family val="2"/>
      <scheme val="minor"/>
    </font>
    <font>
      <b/>
      <sz val="16"/>
      <name val="Calibri"/>
      <family val="2"/>
      <scheme val="minor"/>
    </font>
    <font>
      <sz val="16"/>
      <name val="Calibri"/>
      <family val="2"/>
      <scheme val="minor"/>
    </font>
    <font>
      <b/>
      <sz val="14"/>
      <color theme="1"/>
      <name val="Calibri"/>
      <family val="2"/>
      <scheme val="minor"/>
    </font>
    <font>
      <b/>
      <sz val="10"/>
      <color theme="1"/>
      <name val="Calibri"/>
      <family val="2"/>
      <scheme val="minor"/>
    </font>
    <font>
      <u/>
      <sz val="11"/>
      <color theme="10"/>
      <name val="Calibri"/>
      <family val="2"/>
      <charset val="161"/>
      <scheme val="minor"/>
    </font>
    <font>
      <b/>
      <sz val="8"/>
      <color theme="1"/>
      <name val="Calibri"/>
      <family val="2"/>
      <charset val="161"/>
      <scheme val="minor"/>
    </font>
    <font>
      <sz val="11"/>
      <name val="Calibri"/>
      <family val="2"/>
      <charset val="161"/>
      <scheme val="minor"/>
    </font>
    <font>
      <b/>
      <sz val="11"/>
      <name val="Calibri"/>
      <family val="2"/>
      <charset val="161"/>
      <scheme val="minor"/>
    </font>
    <font>
      <sz val="9"/>
      <color theme="1"/>
      <name val="Calibri"/>
      <family val="2"/>
      <charset val="161"/>
      <scheme val="minor"/>
    </font>
    <font>
      <sz val="10"/>
      <color theme="1"/>
      <name val="Calibri"/>
      <family val="2"/>
      <charset val="161"/>
      <scheme val="minor"/>
    </font>
    <font>
      <b/>
      <sz val="16"/>
      <color rgb="FFFF0000"/>
      <name val="Calibri"/>
      <family val="2"/>
      <charset val="161"/>
      <scheme val="minor"/>
    </font>
    <font>
      <b/>
      <sz val="18"/>
      <color theme="1"/>
      <name val="Calibri"/>
      <family val="2"/>
      <charset val="161"/>
      <scheme val="minor"/>
    </font>
    <font>
      <b/>
      <u/>
      <sz val="10"/>
      <color theme="1"/>
      <name val="Calibri"/>
      <family val="2"/>
      <charset val="161"/>
      <scheme val="minor"/>
    </font>
    <font>
      <u/>
      <sz val="10"/>
      <color theme="1"/>
      <name val="Calibri"/>
      <family val="2"/>
      <charset val="161"/>
      <scheme val="minor"/>
    </font>
    <font>
      <sz val="8"/>
      <color theme="0"/>
      <name val="Calibri"/>
      <family val="2"/>
      <charset val="161"/>
      <scheme val="minor"/>
    </font>
    <font>
      <sz val="9"/>
      <color theme="0"/>
      <name val="Calibri"/>
      <family val="2"/>
      <charset val="161"/>
      <scheme val="minor"/>
    </font>
    <font>
      <b/>
      <sz val="22"/>
      <color rgb="FFFF0000"/>
      <name val="Calibri"/>
      <family val="2"/>
      <charset val="161"/>
      <scheme val="minor"/>
    </font>
    <font>
      <b/>
      <i/>
      <sz val="18"/>
      <color theme="1"/>
      <name val="Calibri"/>
      <family val="2"/>
      <charset val="161"/>
      <scheme val="minor"/>
    </font>
    <font>
      <b/>
      <sz val="18"/>
      <color theme="1"/>
      <name val="Calibri"/>
      <family val="2"/>
      <charset val="161"/>
    </font>
    <font>
      <b/>
      <sz val="18"/>
      <name val="Calibri"/>
      <family val="2"/>
      <charset val="161"/>
      <scheme val="minor"/>
    </font>
    <font>
      <b/>
      <sz val="36"/>
      <color theme="1"/>
      <name val="Calibri"/>
      <family val="2"/>
      <charset val="161"/>
      <scheme val="minor"/>
    </font>
    <font>
      <b/>
      <sz val="22"/>
      <color theme="1"/>
      <name val="Calibri"/>
      <family val="2"/>
      <charset val="161"/>
      <scheme val="minor"/>
    </font>
  </fonts>
  <fills count="15">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rgb="FFFFFF00"/>
        <bgColor indexed="64"/>
      </patternFill>
    </fill>
    <fill>
      <patternFill patternType="solid">
        <fgColor theme="0"/>
        <bgColor indexed="64"/>
      </patternFill>
    </fill>
    <fill>
      <patternFill patternType="solid">
        <fgColor theme="0" tint="-0.24994659260841701"/>
        <bgColor indexed="64"/>
      </patternFill>
    </fill>
    <fill>
      <patternFill patternType="gray125">
        <fgColor auto="1"/>
        <bgColor theme="0" tint="-0.499984740745262"/>
      </patternFill>
    </fill>
    <fill>
      <gradientFill type="path" left="0.5" right="0.5" top="0.5" bottom="0.5">
        <stop position="0">
          <color theme="0"/>
        </stop>
        <stop position="1">
          <color theme="4"/>
        </stop>
      </gradient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theme="4" tint="0.79998168889431442"/>
        <bgColor indexed="64"/>
      </patternFill>
    </fill>
    <fill>
      <patternFill patternType="solid">
        <fgColor theme="1"/>
        <bgColor indexed="64"/>
      </patternFill>
    </fill>
  </fills>
  <borders count="7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right/>
      <top/>
      <bottom style="thin">
        <color indexed="64"/>
      </bottom>
      <diagonal/>
    </border>
    <border>
      <left/>
      <right/>
      <top style="thin">
        <color indexed="64"/>
      </top>
      <bottom/>
      <diagonal/>
    </border>
    <border>
      <left/>
      <right/>
      <top style="hair">
        <color auto="1"/>
      </top>
      <bottom style="hair">
        <color auto="1"/>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165" fontId="1" fillId="0" borderId="0" applyFont="0" applyFill="0" applyBorder="0" applyAlignment="0" applyProtection="0"/>
    <xf numFmtId="0" fontId="27" fillId="0" borderId="0" applyNumberFormat="0" applyFill="0" applyBorder="0" applyAlignment="0" applyProtection="0"/>
  </cellStyleXfs>
  <cellXfs count="475">
    <xf numFmtId="0" fontId="0" fillId="0" borderId="0" xfId="0"/>
    <xf numFmtId="0" fontId="0" fillId="6" borderId="0" xfId="0" applyFill="1" applyProtection="1">
      <protection hidden="1"/>
    </xf>
    <xf numFmtId="0" fontId="0" fillId="6" borderId="2" xfId="0" applyFill="1" applyBorder="1" applyProtection="1">
      <protection hidden="1"/>
    </xf>
    <xf numFmtId="0" fontId="0" fillId="6" borderId="0" xfId="0" applyFill="1" applyAlignment="1" applyProtection="1">
      <alignment horizontal="center"/>
      <protection hidden="1"/>
    </xf>
    <xf numFmtId="0" fontId="0" fillId="6" borderId="7" xfId="0" applyFill="1" applyBorder="1" applyProtection="1">
      <protection hidden="1"/>
    </xf>
    <xf numFmtId="0" fontId="5" fillId="0" borderId="31" xfId="0" applyFont="1" applyBorder="1" applyAlignment="1" applyProtection="1">
      <alignment horizontal="center" vertical="center" wrapText="1"/>
      <protection hidden="1"/>
    </xf>
    <xf numFmtId="0" fontId="5" fillId="0" borderId="32" xfId="0" applyFont="1" applyBorder="1" applyAlignment="1" applyProtection="1">
      <alignment horizontal="center" vertical="center" wrapText="1"/>
      <protection hidden="1"/>
    </xf>
    <xf numFmtId="0" fontId="5" fillId="0" borderId="30" xfId="0" applyFont="1" applyBorder="1" applyAlignment="1" applyProtection="1">
      <alignment horizontal="center" vertical="center" wrapText="1"/>
      <protection hidden="1"/>
    </xf>
    <xf numFmtId="38" fontId="0" fillId="0" borderId="33" xfId="0" applyNumberFormat="1" applyBorder="1" applyProtection="1">
      <protection locked="0"/>
    </xf>
    <xf numFmtId="167" fontId="0" fillId="0" borderId="20" xfId="0" applyNumberFormat="1" applyBorder="1" applyProtection="1">
      <protection locked="0"/>
    </xf>
    <xf numFmtId="38" fontId="0" fillId="0" borderId="34" xfId="0" applyNumberFormat="1" applyBorder="1" applyProtection="1">
      <protection locked="0"/>
    </xf>
    <xf numFmtId="167" fontId="0" fillId="0" borderId="21" xfId="0" applyNumberFormat="1" applyBorder="1" applyProtection="1">
      <protection locked="0"/>
    </xf>
    <xf numFmtId="0" fontId="5" fillId="0" borderId="37" xfId="0" applyFont="1" applyBorder="1" applyAlignment="1" applyProtection="1">
      <alignment horizontal="center" vertical="center" wrapText="1"/>
      <protection hidden="1"/>
    </xf>
    <xf numFmtId="0" fontId="5" fillId="0" borderId="52" xfId="0" applyFont="1" applyBorder="1" applyAlignment="1" applyProtection="1">
      <alignment horizontal="center" vertical="center" wrapText="1"/>
      <protection hidden="1"/>
    </xf>
    <xf numFmtId="0" fontId="5" fillId="0" borderId="53" xfId="0" applyFont="1" applyBorder="1" applyAlignment="1" applyProtection="1">
      <alignment horizontal="center" vertical="center" wrapText="1"/>
      <protection hidden="1"/>
    </xf>
    <xf numFmtId="0" fontId="5" fillId="0" borderId="16" xfId="0" applyFont="1" applyBorder="1" applyAlignment="1" applyProtection="1">
      <alignment horizontal="center" vertical="center" wrapText="1"/>
      <protection hidden="1"/>
    </xf>
    <xf numFmtId="0" fontId="5" fillId="0" borderId="35" xfId="0" applyFont="1" applyBorder="1" applyAlignment="1" applyProtection="1">
      <alignment horizontal="center" vertical="center" wrapText="1"/>
      <protection hidden="1"/>
    </xf>
    <xf numFmtId="0" fontId="5" fillId="0" borderId="51" xfId="0" applyFont="1" applyBorder="1" applyAlignment="1" applyProtection="1">
      <alignment horizontal="center" vertical="center" wrapText="1"/>
      <protection hidden="1"/>
    </xf>
    <xf numFmtId="0" fontId="5" fillId="0" borderId="17" xfId="0" applyFont="1" applyBorder="1" applyAlignment="1" applyProtection="1">
      <alignment horizontal="center" vertical="center" wrapText="1"/>
      <protection hidden="1"/>
    </xf>
    <xf numFmtId="38" fontId="3" fillId="0" borderId="36" xfId="0" applyNumberFormat="1" applyFont="1" applyBorder="1" applyAlignment="1" applyProtection="1">
      <alignment vertical="center"/>
      <protection locked="0"/>
    </xf>
    <xf numFmtId="38" fontId="3" fillId="0" borderId="10" xfId="0" applyNumberFormat="1" applyFont="1" applyBorder="1" applyAlignment="1" applyProtection="1">
      <alignment vertical="center"/>
      <protection locked="0"/>
    </xf>
    <xf numFmtId="38" fontId="3" fillId="0" borderId="14" xfId="0" applyNumberFormat="1" applyFont="1" applyBorder="1" applyAlignment="1" applyProtection="1">
      <alignment vertical="center"/>
      <protection hidden="1"/>
    </xf>
    <xf numFmtId="0" fontId="3" fillId="8" borderId="19" xfId="0" applyFont="1" applyFill="1" applyBorder="1" applyAlignment="1" applyProtection="1">
      <alignment vertical="center"/>
      <protection hidden="1"/>
    </xf>
    <xf numFmtId="0" fontId="3" fillId="8" borderId="15" xfId="0" applyFont="1" applyFill="1" applyBorder="1" applyAlignment="1" applyProtection="1">
      <alignment vertical="center"/>
      <protection hidden="1"/>
    </xf>
    <xf numFmtId="0" fontId="3" fillId="8" borderId="4" xfId="0" applyFont="1" applyFill="1" applyBorder="1" applyAlignment="1" applyProtection="1">
      <alignment vertical="center"/>
      <protection hidden="1"/>
    </xf>
    <xf numFmtId="4" fontId="3" fillId="0" borderId="21" xfId="0" applyNumberFormat="1" applyFont="1" applyBorder="1" applyAlignment="1" applyProtection="1">
      <alignment vertical="center"/>
      <protection locked="0"/>
    </xf>
    <xf numFmtId="0" fontId="3" fillId="0" borderId="45" xfId="0" applyFont="1" applyBorder="1" applyAlignment="1" applyProtection="1">
      <alignment vertical="center"/>
      <protection locked="0"/>
    </xf>
    <xf numFmtId="0" fontId="8" fillId="0" borderId="14" xfId="0" applyFont="1" applyBorder="1" applyAlignment="1" applyProtection="1">
      <alignment horizontal="center" vertical="center" wrapText="1"/>
      <protection hidden="1"/>
    </xf>
    <xf numFmtId="0" fontId="8" fillId="0" borderId="19" xfId="0" applyFont="1" applyBorder="1" applyAlignment="1" applyProtection="1">
      <alignment horizontal="center" vertical="center" wrapText="1"/>
      <protection hidden="1"/>
    </xf>
    <xf numFmtId="0" fontId="8" fillId="0" borderId="58" xfId="0" applyFont="1" applyBorder="1" applyAlignment="1" applyProtection="1">
      <alignment horizontal="center" vertical="center" wrapText="1"/>
      <protection hidden="1"/>
    </xf>
    <xf numFmtId="0" fontId="8" fillId="0" borderId="9" xfId="0" applyFont="1" applyBorder="1" applyAlignment="1" applyProtection="1">
      <alignment horizontal="center" vertical="center" wrapText="1"/>
      <protection hidden="1"/>
    </xf>
    <xf numFmtId="0" fontId="5" fillId="0" borderId="26" xfId="0" applyFont="1" applyBorder="1" applyAlignment="1" applyProtection="1">
      <alignment horizontal="center" vertical="center" wrapText="1"/>
      <protection hidden="1"/>
    </xf>
    <xf numFmtId="0" fontId="5" fillId="0" borderId="61" xfId="0" applyFont="1" applyBorder="1" applyAlignment="1" applyProtection="1">
      <alignment horizontal="center" vertical="center" wrapText="1"/>
      <protection hidden="1"/>
    </xf>
    <xf numFmtId="0" fontId="5" fillId="0" borderId="62" xfId="0" applyFont="1" applyBorder="1" applyAlignment="1" applyProtection="1">
      <alignment horizontal="center" vertical="center" wrapText="1"/>
      <protection hidden="1"/>
    </xf>
    <xf numFmtId="0" fontId="9" fillId="0" borderId="39" xfId="0" applyFont="1" applyBorder="1" applyAlignment="1" applyProtection="1">
      <alignment vertical="center" wrapText="1"/>
      <protection locked="0"/>
    </xf>
    <xf numFmtId="0" fontId="11" fillId="0" borderId="29" xfId="0" applyFont="1" applyBorder="1" applyAlignment="1" applyProtection="1">
      <alignment vertical="center" wrapText="1"/>
      <protection hidden="1"/>
    </xf>
    <xf numFmtId="0" fontId="5" fillId="0" borderId="64" xfId="0" applyFont="1" applyBorder="1" applyAlignment="1" applyProtection="1">
      <alignment horizontal="center" vertical="center" wrapText="1"/>
      <protection hidden="1"/>
    </xf>
    <xf numFmtId="167" fontId="0" fillId="0" borderId="50" xfId="0" applyNumberFormat="1" applyBorder="1" applyProtection="1">
      <protection locked="0"/>
    </xf>
    <xf numFmtId="167" fontId="0" fillId="0" borderId="45" xfId="0" applyNumberFormat="1" applyBorder="1" applyProtection="1">
      <protection locked="0"/>
    </xf>
    <xf numFmtId="0" fontId="5" fillId="0" borderId="19" xfId="0" applyFont="1" applyBorder="1" applyAlignment="1" applyProtection="1">
      <alignment horizontal="center" vertical="center" wrapText="1"/>
      <protection hidden="1"/>
    </xf>
    <xf numFmtId="0" fontId="5" fillId="0" borderId="58" xfId="0" applyFont="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0" fillId="8" borderId="52" xfId="0" applyFill="1" applyBorder="1" applyAlignment="1" applyProtection="1">
      <alignment vertical="center"/>
      <protection hidden="1"/>
    </xf>
    <xf numFmtId="38" fontId="0" fillId="7" borderId="38" xfId="0" applyNumberFormat="1" applyFill="1" applyBorder="1" applyAlignment="1" applyProtection="1">
      <alignment vertical="center"/>
      <protection hidden="1"/>
    </xf>
    <xf numFmtId="0" fontId="0" fillId="8" borderId="39" xfId="0" applyFill="1" applyBorder="1" applyAlignment="1" applyProtection="1">
      <alignment vertical="center"/>
      <protection hidden="1"/>
    </xf>
    <xf numFmtId="0" fontId="0" fillId="8" borderId="48" xfId="0" applyFill="1" applyBorder="1" applyAlignment="1" applyProtection="1">
      <alignment vertical="center"/>
      <protection hidden="1"/>
    </xf>
    <xf numFmtId="38" fontId="0" fillId="7" borderId="39" xfId="0" applyNumberFormat="1" applyFill="1" applyBorder="1" applyAlignment="1" applyProtection="1">
      <alignment vertical="center"/>
      <protection hidden="1"/>
    </xf>
    <xf numFmtId="0" fontId="0" fillId="8" borderId="37" xfId="0" applyFill="1" applyBorder="1" applyAlignment="1" applyProtection="1">
      <alignment vertical="center"/>
      <protection hidden="1"/>
    </xf>
    <xf numFmtId="0" fontId="0" fillId="8" borderId="60" xfId="0" applyFill="1" applyBorder="1" applyAlignment="1" applyProtection="1">
      <alignment vertical="center"/>
      <protection hidden="1"/>
    </xf>
    <xf numFmtId="0" fontId="0" fillId="8" borderId="42" xfId="0" applyFill="1" applyBorder="1" applyAlignment="1" applyProtection="1">
      <alignment vertical="center"/>
      <protection hidden="1"/>
    </xf>
    <xf numFmtId="0" fontId="0" fillId="8" borderId="22" xfId="0" applyFill="1" applyBorder="1" applyAlignment="1" applyProtection="1">
      <alignment vertical="center"/>
      <protection hidden="1"/>
    </xf>
    <xf numFmtId="0" fontId="0" fillId="8" borderId="49" xfId="0" applyFill="1" applyBorder="1" applyAlignment="1" applyProtection="1">
      <alignment vertical="center"/>
      <protection hidden="1"/>
    </xf>
    <xf numFmtId="42" fontId="0" fillId="7" borderId="41" xfId="0" applyNumberFormat="1" applyFill="1" applyBorder="1" applyAlignment="1" applyProtection="1">
      <alignment vertical="center"/>
      <protection hidden="1"/>
    </xf>
    <xf numFmtId="0" fontId="0" fillId="8" borderId="40" xfId="0" applyFill="1" applyBorder="1" applyAlignment="1" applyProtection="1">
      <alignment vertical="center"/>
      <protection hidden="1"/>
    </xf>
    <xf numFmtId="0" fontId="0" fillId="0" borderId="54" xfId="0" applyBorder="1" applyProtection="1">
      <protection hidden="1"/>
    </xf>
    <xf numFmtId="0" fontId="0" fillId="0" borderId="55" xfId="0" applyBorder="1" applyProtection="1">
      <protection hidden="1"/>
    </xf>
    <xf numFmtId="0" fontId="21" fillId="0" borderId="37" xfId="0" applyFont="1" applyBorder="1" applyAlignment="1" applyProtection="1">
      <alignment horizontal="center" vertical="center" wrapText="1"/>
      <protection hidden="1"/>
    </xf>
    <xf numFmtId="0" fontId="21" fillId="0" borderId="46" xfId="0" applyFont="1" applyBorder="1" applyAlignment="1" applyProtection="1">
      <alignment horizontal="center" vertical="center" wrapText="1"/>
      <protection hidden="1"/>
    </xf>
    <xf numFmtId="0" fontId="21" fillId="0" borderId="52" xfId="0" applyFont="1" applyBorder="1" applyAlignment="1" applyProtection="1">
      <alignment horizontal="center" vertical="center" wrapText="1"/>
      <protection hidden="1"/>
    </xf>
    <xf numFmtId="0" fontId="21" fillId="0" borderId="40" xfId="0" applyFont="1" applyBorder="1" applyAlignment="1" applyProtection="1">
      <alignment horizontal="center" vertical="center" wrapText="1"/>
      <protection hidden="1"/>
    </xf>
    <xf numFmtId="0" fontId="21" fillId="0" borderId="22" xfId="0" applyFont="1" applyBorder="1" applyAlignment="1" applyProtection="1">
      <alignment horizontal="center" vertical="center" wrapText="1"/>
      <protection hidden="1"/>
    </xf>
    <xf numFmtId="0" fontId="21" fillId="0" borderId="41" xfId="0" applyFont="1" applyBorder="1" applyAlignment="1" applyProtection="1">
      <alignment horizontal="center" vertical="center" wrapText="1"/>
      <protection hidden="1"/>
    </xf>
    <xf numFmtId="0" fontId="21" fillId="0" borderId="47" xfId="0" applyFont="1" applyBorder="1" applyAlignment="1" applyProtection="1">
      <alignment horizontal="center" vertical="center" wrapText="1"/>
      <protection hidden="1"/>
    </xf>
    <xf numFmtId="0" fontId="21" fillId="0" borderId="53" xfId="0" applyFont="1" applyBorder="1" applyAlignment="1" applyProtection="1">
      <alignment horizontal="center" vertical="center" wrapText="1"/>
      <protection hidden="1"/>
    </xf>
    <xf numFmtId="0" fontId="19" fillId="0" borderId="20" xfId="0" applyFont="1" applyBorder="1" applyAlignment="1" applyProtection="1">
      <alignment horizontal="left"/>
      <protection locked="0"/>
    </xf>
    <xf numFmtId="0" fontId="19" fillId="0" borderId="50" xfId="0" applyFont="1" applyBorder="1" applyAlignment="1" applyProtection="1">
      <alignment horizontal="left"/>
      <protection locked="0"/>
    </xf>
    <xf numFmtId="38" fontId="19" fillId="0" borderId="12" xfId="0" applyNumberFormat="1" applyFont="1" applyBorder="1" applyProtection="1">
      <protection locked="0"/>
    </xf>
    <xf numFmtId="38" fontId="19" fillId="0" borderId="20" xfId="0" applyNumberFormat="1" applyFont="1" applyBorder="1" applyProtection="1">
      <protection locked="0"/>
    </xf>
    <xf numFmtId="0" fontId="19" fillId="0" borderId="21" xfId="0" applyFont="1" applyBorder="1" applyAlignment="1" applyProtection="1">
      <alignment horizontal="left"/>
      <protection locked="0"/>
    </xf>
    <xf numFmtId="0" fontId="19" fillId="0" borderId="45" xfId="0" applyFont="1" applyBorder="1" applyAlignment="1" applyProtection="1">
      <alignment horizontal="left"/>
      <protection locked="0"/>
    </xf>
    <xf numFmtId="0" fontId="19" fillId="0" borderId="35" xfId="0" applyFont="1" applyBorder="1" applyAlignment="1" applyProtection="1">
      <alignment horizontal="left"/>
      <protection locked="0"/>
    </xf>
    <xf numFmtId="0" fontId="19" fillId="0" borderId="51" xfId="0" applyFont="1" applyBorder="1" applyAlignment="1" applyProtection="1">
      <alignment horizontal="left"/>
      <protection locked="0"/>
    </xf>
    <xf numFmtId="0" fontId="19" fillId="8" borderId="14" xfId="0" applyFont="1" applyFill="1" applyBorder="1" applyProtection="1">
      <protection hidden="1"/>
    </xf>
    <xf numFmtId="0" fontId="19" fillId="8" borderId="2" xfId="0" applyFont="1" applyFill="1" applyBorder="1" applyProtection="1">
      <protection hidden="1"/>
    </xf>
    <xf numFmtId="0" fontId="19" fillId="8" borderId="52" xfId="0" applyFont="1" applyFill="1" applyBorder="1" applyProtection="1">
      <protection hidden="1"/>
    </xf>
    <xf numFmtId="0" fontId="21" fillId="0" borderId="49" xfId="0" applyFont="1" applyBorder="1" applyAlignment="1" applyProtection="1">
      <alignment horizontal="center" vertical="center" wrapText="1"/>
      <protection hidden="1"/>
    </xf>
    <xf numFmtId="164" fontId="19" fillId="7" borderId="14" xfId="0" applyNumberFormat="1" applyFont="1" applyFill="1" applyBorder="1" applyProtection="1">
      <protection hidden="1"/>
    </xf>
    <xf numFmtId="164" fontId="19" fillId="7" borderId="19" xfId="0" applyNumberFormat="1" applyFont="1" applyFill="1" applyBorder="1" applyProtection="1">
      <protection hidden="1"/>
    </xf>
    <xf numFmtId="0" fontId="19" fillId="8" borderId="58" xfId="0" applyFont="1" applyFill="1" applyBorder="1" applyProtection="1">
      <protection hidden="1"/>
    </xf>
    <xf numFmtId="0" fontId="5" fillId="10" borderId="36" xfId="0" applyFont="1" applyFill="1" applyBorder="1" applyAlignment="1" applyProtection="1">
      <alignment horizontal="center"/>
      <protection hidden="1"/>
    </xf>
    <xf numFmtId="0" fontId="5" fillId="10" borderId="37" xfId="0" applyFont="1" applyFill="1" applyBorder="1" applyAlignment="1" applyProtection="1">
      <alignment horizontal="center"/>
      <protection hidden="1"/>
    </xf>
    <xf numFmtId="0" fontId="0" fillId="0" borderId="10" xfId="0" applyBorder="1" applyProtection="1">
      <protection hidden="1"/>
    </xf>
    <xf numFmtId="0" fontId="0" fillId="0" borderId="11" xfId="0" applyBorder="1" applyProtection="1">
      <protection hidden="1"/>
    </xf>
    <xf numFmtId="0" fontId="0" fillId="0" borderId="40" xfId="0" applyBorder="1" applyProtection="1">
      <protection hidden="1"/>
    </xf>
    <xf numFmtId="0" fontId="0" fillId="0" borderId="41" xfId="0" applyBorder="1" applyProtection="1">
      <protection hidden="1"/>
    </xf>
    <xf numFmtId="0" fontId="3" fillId="8" borderId="58" xfId="0" applyFont="1" applyFill="1" applyBorder="1" applyAlignment="1" applyProtection="1">
      <alignment vertical="center"/>
      <protection hidden="1"/>
    </xf>
    <xf numFmtId="0" fontId="3" fillId="0" borderId="20"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35" xfId="0" applyFont="1" applyBorder="1" applyAlignment="1" applyProtection="1">
      <alignment horizontal="center" vertical="center"/>
      <protection hidden="1"/>
    </xf>
    <xf numFmtId="4" fontId="3" fillId="0" borderId="39" xfId="0" applyNumberFormat="1" applyFont="1" applyBorder="1" applyAlignment="1" applyProtection="1">
      <alignment vertical="center"/>
      <protection locked="0"/>
    </xf>
    <xf numFmtId="0" fontId="3" fillId="0" borderId="48" xfId="0" applyFont="1" applyBorder="1" applyAlignment="1" applyProtection="1">
      <alignment vertical="center"/>
      <protection locked="0"/>
    </xf>
    <xf numFmtId="4" fontId="3" fillId="0" borderId="22" xfId="0" applyNumberFormat="1" applyFont="1" applyBorder="1" applyAlignment="1" applyProtection="1">
      <alignment vertical="center"/>
      <protection locked="0"/>
    </xf>
    <xf numFmtId="0" fontId="3" fillId="0" borderId="49" xfId="0" applyFont="1" applyBorder="1" applyAlignment="1" applyProtection="1">
      <alignment vertical="center"/>
      <protection locked="0"/>
    </xf>
    <xf numFmtId="0" fontId="0" fillId="0" borderId="0" xfId="0" applyAlignment="1" applyProtection="1">
      <alignment vertical="center"/>
      <protection hidden="1"/>
    </xf>
    <xf numFmtId="0" fontId="10" fillId="0" borderId="14" xfId="0" applyFont="1" applyBorder="1" applyProtection="1">
      <protection hidden="1"/>
    </xf>
    <xf numFmtId="0" fontId="4" fillId="0" borderId="2" xfId="0" applyFont="1" applyBorder="1" applyProtection="1">
      <protection hidden="1"/>
    </xf>
    <xf numFmtId="0" fontId="4" fillId="0" borderId="4" xfId="0" applyFont="1" applyBorder="1" applyProtection="1">
      <protection hidden="1"/>
    </xf>
    <xf numFmtId="0" fontId="0" fillId="6" borderId="0" xfId="0" applyFill="1" applyAlignment="1" applyProtection="1">
      <alignment horizontal="center" vertical="center"/>
      <protection hidden="1"/>
    </xf>
    <xf numFmtId="0" fontId="0" fillId="6" borderId="0" xfId="0" applyFill="1" applyAlignment="1" applyProtection="1">
      <alignment vertical="center"/>
      <protection hidden="1"/>
    </xf>
    <xf numFmtId="38" fontId="3" fillId="0" borderId="40" xfId="0" applyNumberFormat="1" applyFont="1" applyBorder="1" applyAlignment="1" applyProtection="1">
      <alignment vertical="center"/>
      <protection locked="0"/>
    </xf>
    <xf numFmtId="4" fontId="6" fillId="6" borderId="0" xfId="0" applyNumberFormat="1" applyFont="1" applyFill="1" applyProtection="1">
      <protection hidden="1"/>
    </xf>
    <xf numFmtId="1" fontId="4" fillId="6" borderId="0" xfId="0" applyNumberFormat="1" applyFont="1" applyFill="1" applyAlignment="1" applyProtection="1">
      <alignment horizontal="right" vertical="center"/>
      <protection hidden="1"/>
    </xf>
    <xf numFmtId="0" fontId="5" fillId="0" borderId="9" xfId="0" applyFont="1" applyBorder="1" applyAlignment="1" applyProtection="1">
      <alignment horizontal="center" vertical="center" wrapText="1"/>
      <protection hidden="1"/>
    </xf>
    <xf numFmtId="0" fontId="0" fillId="0" borderId="55" xfId="0" applyBorder="1" applyAlignment="1" applyProtection="1">
      <alignment vertical="center"/>
      <protection hidden="1"/>
    </xf>
    <xf numFmtId="0" fontId="9" fillId="6" borderId="8" xfId="0" applyFont="1" applyFill="1" applyBorder="1" applyAlignment="1" applyProtection="1">
      <alignment horizontal="center" vertical="center"/>
      <protection hidden="1"/>
    </xf>
    <xf numFmtId="0" fontId="8" fillId="4" borderId="63" xfId="0" applyFont="1" applyFill="1" applyBorder="1" applyAlignment="1" applyProtection="1">
      <alignment horizontal="center" vertical="center" wrapText="1"/>
      <protection hidden="1"/>
    </xf>
    <xf numFmtId="169" fontId="0" fillId="7" borderId="13" xfId="0" applyNumberFormat="1" applyFill="1" applyBorder="1" applyProtection="1">
      <protection hidden="1"/>
    </xf>
    <xf numFmtId="169" fontId="0" fillId="7" borderId="11" xfId="0" applyNumberFormat="1" applyFill="1" applyBorder="1" applyProtection="1">
      <protection hidden="1"/>
    </xf>
    <xf numFmtId="169" fontId="0" fillId="7" borderId="41" xfId="0" applyNumberFormat="1" applyFill="1" applyBorder="1" applyAlignment="1" applyProtection="1">
      <alignment vertical="center"/>
      <protection hidden="1"/>
    </xf>
    <xf numFmtId="167" fontId="19" fillId="0" borderId="20" xfId="0" applyNumberFormat="1" applyFont="1" applyBorder="1" applyProtection="1">
      <protection locked="0"/>
    </xf>
    <xf numFmtId="167" fontId="19" fillId="0" borderId="50" xfId="0" applyNumberFormat="1" applyFont="1" applyBorder="1" applyProtection="1">
      <protection locked="0"/>
    </xf>
    <xf numFmtId="167" fontId="19" fillId="0" borderId="12" xfId="0" applyNumberFormat="1" applyFont="1" applyBorder="1" applyProtection="1">
      <protection locked="0"/>
    </xf>
    <xf numFmtId="167" fontId="19" fillId="0" borderId="65" xfId="0" applyNumberFormat="1" applyFont="1" applyBorder="1" applyProtection="1">
      <protection locked="0"/>
    </xf>
    <xf numFmtId="169" fontId="19" fillId="7" borderId="54" xfId="0" applyNumberFormat="1" applyFont="1" applyFill="1" applyBorder="1" applyProtection="1">
      <protection hidden="1"/>
    </xf>
    <xf numFmtId="169" fontId="19" fillId="7" borderId="9" xfId="0" applyNumberFormat="1" applyFont="1" applyFill="1" applyBorder="1" applyProtection="1">
      <protection hidden="1"/>
    </xf>
    <xf numFmtId="169" fontId="19" fillId="7" borderId="15" xfId="0" applyNumberFormat="1" applyFont="1" applyFill="1" applyBorder="1" applyProtection="1">
      <protection hidden="1"/>
    </xf>
    <xf numFmtId="169" fontId="25" fillId="7" borderId="53" xfId="0" applyNumberFormat="1" applyFont="1" applyFill="1" applyBorder="1" applyProtection="1">
      <protection hidden="1"/>
    </xf>
    <xf numFmtId="169" fontId="19" fillId="7" borderId="13" xfId="0" applyNumberFormat="1" applyFont="1" applyFill="1" applyBorder="1" applyProtection="1">
      <protection hidden="1"/>
    </xf>
    <xf numFmtId="169" fontId="3" fillId="0" borderId="39" xfId="0" applyNumberFormat="1" applyFont="1" applyBorder="1" applyAlignment="1" applyProtection="1">
      <alignment vertical="center"/>
      <protection locked="0"/>
    </xf>
    <xf numFmtId="169" fontId="3" fillId="7" borderId="57" xfId="0" applyNumberFormat="1" applyFont="1" applyFill="1" applyBorder="1" applyAlignment="1" applyProtection="1">
      <alignment vertical="center"/>
      <protection hidden="1"/>
    </xf>
    <xf numFmtId="169" fontId="3" fillId="0" borderId="21" xfId="0" applyNumberFormat="1" applyFont="1" applyBorder="1" applyAlignment="1" applyProtection="1">
      <alignment vertical="center"/>
      <protection locked="0"/>
    </xf>
    <xf numFmtId="169" fontId="3" fillId="0" borderId="22" xfId="0" applyNumberFormat="1" applyFont="1" applyBorder="1" applyAlignment="1" applyProtection="1">
      <alignment vertical="center"/>
      <protection locked="0"/>
    </xf>
    <xf numFmtId="169" fontId="10" fillId="7" borderId="60" xfId="0" applyNumberFormat="1" applyFont="1" applyFill="1" applyBorder="1" applyAlignment="1" applyProtection="1">
      <alignment vertical="center"/>
      <protection hidden="1"/>
    </xf>
    <xf numFmtId="10" fontId="3" fillId="0" borderId="39" xfId="1" applyNumberFormat="1" applyFont="1" applyBorder="1" applyAlignment="1" applyProtection="1">
      <alignment vertical="center"/>
      <protection locked="0"/>
    </xf>
    <xf numFmtId="10" fontId="3" fillId="0" borderId="21" xfId="1" applyNumberFormat="1" applyFont="1" applyBorder="1" applyAlignment="1" applyProtection="1">
      <alignment vertical="center"/>
      <protection locked="0"/>
    </xf>
    <xf numFmtId="10" fontId="3" fillId="0" borderId="22" xfId="1" applyNumberFormat="1" applyFont="1" applyBorder="1" applyAlignment="1" applyProtection="1">
      <alignment vertical="center"/>
      <protection locked="0"/>
    </xf>
    <xf numFmtId="10" fontId="3" fillId="0" borderId="37" xfId="1" applyNumberFormat="1" applyFont="1" applyBorder="1" applyAlignment="1" applyProtection="1">
      <alignment vertical="center"/>
      <protection locked="0"/>
    </xf>
    <xf numFmtId="10" fontId="3" fillId="0" borderId="11" xfId="1" applyNumberFormat="1" applyFont="1" applyBorder="1" applyAlignment="1" applyProtection="1">
      <alignment vertical="center"/>
      <protection locked="0"/>
    </xf>
    <xf numFmtId="10" fontId="3" fillId="0" borderId="41" xfId="1" applyNumberFormat="1" applyFont="1" applyBorder="1" applyAlignment="1" applyProtection="1">
      <alignment vertical="center"/>
      <protection locked="0"/>
    </xf>
    <xf numFmtId="4" fontId="10" fillId="0" borderId="5" xfId="0" applyNumberFormat="1" applyFont="1" applyBorder="1" applyProtection="1">
      <protection hidden="1"/>
    </xf>
    <xf numFmtId="4" fontId="10" fillId="0" borderId="9" xfId="0" applyNumberFormat="1" applyFont="1" applyBorder="1" applyProtection="1">
      <protection hidden="1"/>
    </xf>
    <xf numFmtId="0" fontId="29" fillId="0" borderId="0" xfId="0" applyFont="1" applyProtection="1">
      <protection hidden="1"/>
    </xf>
    <xf numFmtId="3" fontId="29" fillId="0" borderId="0" xfId="0" applyNumberFormat="1" applyFont="1" applyProtection="1">
      <protection hidden="1"/>
    </xf>
    <xf numFmtId="9" fontId="29" fillId="0" borderId="0" xfId="0" applyNumberFormat="1" applyFont="1" applyProtection="1">
      <protection hidden="1"/>
    </xf>
    <xf numFmtId="0" fontId="0" fillId="0" borderId="10" xfId="0" applyBorder="1" applyAlignment="1" applyProtection="1">
      <alignment vertical="center"/>
      <protection hidden="1"/>
    </xf>
    <xf numFmtId="4" fontId="29" fillId="0" borderId="11" xfId="0" applyNumberFormat="1" applyFont="1" applyBorder="1" applyAlignment="1" applyProtection="1">
      <alignment horizontal="center"/>
      <protection hidden="1"/>
    </xf>
    <xf numFmtId="0" fontId="0" fillId="0" borderId="40" xfId="0" applyBorder="1" applyAlignment="1" applyProtection="1">
      <alignment vertical="center"/>
      <protection hidden="1"/>
    </xf>
    <xf numFmtId="4" fontId="29" fillId="0" borderId="41" xfId="0" applyNumberFormat="1" applyFont="1" applyBorder="1" applyAlignment="1" applyProtection="1">
      <alignment horizontal="center"/>
      <protection hidden="1"/>
    </xf>
    <xf numFmtId="0" fontId="0" fillId="0" borderId="12" xfId="0" applyBorder="1" applyAlignment="1" applyProtection="1">
      <alignment vertical="center"/>
      <protection hidden="1"/>
    </xf>
    <xf numFmtId="4" fontId="29" fillId="0" borderId="13" xfId="0" applyNumberFormat="1" applyFont="1" applyBorder="1" applyAlignment="1" applyProtection="1">
      <alignment horizontal="center"/>
      <protection hidden="1"/>
    </xf>
    <xf numFmtId="0" fontId="5" fillId="0" borderId="14" xfId="0" applyFont="1" applyBorder="1" applyAlignment="1" applyProtection="1">
      <alignment vertical="center"/>
      <protection hidden="1"/>
    </xf>
    <xf numFmtId="0" fontId="30" fillId="0" borderId="15" xfId="0" applyFont="1" applyBorder="1" applyAlignment="1" applyProtection="1">
      <alignment horizontal="center"/>
      <protection hidden="1"/>
    </xf>
    <xf numFmtId="0" fontId="5" fillId="0" borderId="9" xfId="0" applyFont="1" applyBorder="1" applyAlignment="1" applyProtection="1">
      <alignment vertical="center"/>
      <protection hidden="1"/>
    </xf>
    <xf numFmtId="0" fontId="0" fillId="0" borderId="52" xfId="0" applyBorder="1" applyAlignment="1" applyProtection="1">
      <alignment vertical="center"/>
      <protection hidden="1"/>
    </xf>
    <xf numFmtId="0" fontId="0" fillId="0" borderId="53" xfId="0" applyBorder="1" applyAlignment="1" applyProtection="1">
      <alignment vertical="center"/>
      <protection hidden="1"/>
    </xf>
    <xf numFmtId="0" fontId="5" fillId="0" borderId="1" xfId="0" applyFont="1" applyBorder="1" applyAlignment="1" applyProtection="1">
      <alignment horizontal="center" vertical="center" wrapText="1"/>
      <protection hidden="1"/>
    </xf>
    <xf numFmtId="4" fontId="3" fillId="0" borderId="48" xfId="0" applyNumberFormat="1" applyFont="1" applyBorder="1" applyAlignment="1" applyProtection="1">
      <alignment vertical="center"/>
      <protection locked="0"/>
    </xf>
    <xf numFmtId="4" fontId="3" fillId="0" borderId="45" xfId="0" applyNumberFormat="1" applyFont="1" applyBorder="1" applyAlignment="1" applyProtection="1">
      <alignment vertical="center"/>
      <protection locked="0"/>
    </xf>
    <xf numFmtId="4" fontId="3" fillId="0" borderId="49" xfId="0" applyNumberFormat="1" applyFont="1" applyBorder="1" applyAlignment="1" applyProtection="1">
      <alignment vertical="center"/>
      <protection locked="0"/>
    </xf>
    <xf numFmtId="4" fontId="3" fillId="0" borderId="37" xfId="1" applyNumberFormat="1" applyFont="1" applyBorder="1" applyAlignment="1" applyProtection="1">
      <alignment vertical="center"/>
      <protection locked="0"/>
    </xf>
    <xf numFmtId="4" fontId="3" fillId="0" borderId="11" xfId="1" applyNumberFormat="1" applyFont="1" applyBorder="1" applyAlignment="1" applyProtection="1">
      <alignment vertical="center"/>
      <protection locked="0"/>
    </xf>
    <xf numFmtId="4" fontId="3" fillId="0" borderId="41" xfId="1" applyNumberFormat="1" applyFont="1" applyBorder="1" applyAlignment="1" applyProtection="1">
      <alignment vertical="center"/>
      <protection locked="0"/>
    </xf>
    <xf numFmtId="4" fontId="4" fillId="6" borderId="0" xfId="0" applyNumberFormat="1" applyFont="1" applyFill="1" applyAlignment="1" applyProtection="1">
      <alignment horizontal="center" vertical="center"/>
      <protection hidden="1"/>
    </xf>
    <xf numFmtId="4" fontId="34" fillId="3" borderId="9" xfId="0" applyNumberFormat="1" applyFont="1" applyFill="1" applyBorder="1" applyAlignment="1" applyProtection="1">
      <alignment vertical="center"/>
      <protection hidden="1"/>
    </xf>
    <xf numFmtId="9" fontId="10" fillId="4" borderId="63" xfId="1" applyFont="1" applyFill="1" applyBorder="1" applyAlignment="1" applyProtection="1">
      <alignment horizontal="center" vertical="center" wrapText="1"/>
      <protection hidden="1"/>
    </xf>
    <xf numFmtId="169" fontId="11" fillId="7" borderId="41" xfId="0" applyNumberFormat="1" applyFont="1" applyFill="1" applyBorder="1" applyAlignment="1" applyProtection="1">
      <alignment vertical="center"/>
      <protection hidden="1"/>
    </xf>
    <xf numFmtId="9" fontId="0" fillId="0" borderId="54" xfId="1" applyFont="1" applyBorder="1" applyProtection="1">
      <protection locked="0"/>
    </xf>
    <xf numFmtId="9" fontId="0" fillId="0" borderId="55" xfId="1" applyFont="1" applyBorder="1" applyProtection="1">
      <protection locked="0"/>
    </xf>
    <xf numFmtId="169" fontId="0" fillId="0" borderId="20" xfId="0" applyNumberFormat="1" applyBorder="1" applyProtection="1">
      <protection locked="0"/>
    </xf>
    <xf numFmtId="169" fontId="0" fillId="0" borderId="50" xfId="0" applyNumberFormat="1" applyBorder="1" applyProtection="1">
      <protection locked="0"/>
    </xf>
    <xf numFmtId="169" fontId="0" fillId="0" borderId="21" xfId="0" applyNumberFormat="1" applyBorder="1" applyProtection="1">
      <protection locked="0"/>
    </xf>
    <xf numFmtId="169" fontId="0" fillId="0" borderId="45" xfId="0" applyNumberFormat="1" applyBorder="1" applyProtection="1">
      <protection locked="0"/>
    </xf>
    <xf numFmtId="0" fontId="9" fillId="0" borderId="21" xfId="0" applyFont="1" applyBorder="1" applyAlignment="1" applyProtection="1">
      <alignment horizontal="left" vertical="center" wrapText="1"/>
      <protection locked="0"/>
    </xf>
    <xf numFmtId="0" fontId="9" fillId="0" borderId="35" xfId="0" applyFont="1" applyBorder="1" applyAlignment="1" applyProtection="1">
      <alignment horizontal="left" vertical="center" wrapText="1"/>
      <protection locked="0"/>
    </xf>
    <xf numFmtId="4" fontId="2" fillId="5" borderId="15" xfId="0" applyNumberFormat="1" applyFont="1" applyFill="1" applyBorder="1" applyAlignment="1" applyProtection="1">
      <alignment horizontal="center" vertical="center" wrapText="1"/>
      <protection hidden="1"/>
    </xf>
    <xf numFmtId="0" fontId="9" fillId="0" borderId="39" xfId="0" applyFont="1" applyBorder="1" applyAlignment="1" applyProtection="1">
      <alignment horizontal="left" vertical="center" wrapText="1"/>
      <protection locked="0"/>
    </xf>
    <xf numFmtId="0" fontId="9" fillId="0" borderId="37" xfId="0" applyFont="1" applyBorder="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37"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39"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0" borderId="20"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4" xfId="0" applyBorder="1" applyAlignment="1" applyProtection="1">
      <alignment horizontal="left" vertical="center"/>
      <protection locked="0"/>
    </xf>
    <xf numFmtId="0" fontId="0" fillId="0" borderId="54" xfId="0" applyBorder="1" applyAlignment="1" applyProtection="1">
      <alignment horizontal="left"/>
      <protection locked="0"/>
    </xf>
    <xf numFmtId="0" fontId="0" fillId="0" borderId="55" xfId="0" applyBorder="1" applyAlignment="1" applyProtection="1">
      <alignment horizontal="left"/>
      <protection locked="0"/>
    </xf>
    <xf numFmtId="0" fontId="4" fillId="6" borderId="0" xfId="0" applyFont="1" applyFill="1" applyAlignment="1" applyProtection="1">
      <alignment horizontal="right" vertical="center"/>
      <protection hidden="1"/>
    </xf>
    <xf numFmtId="0" fontId="5" fillId="0" borderId="14" xfId="0" applyFont="1" applyBorder="1" applyAlignment="1" applyProtection="1">
      <alignment horizontal="center" vertical="center" wrapText="1"/>
      <protection hidden="1"/>
    </xf>
    <xf numFmtId="0" fontId="5" fillId="0" borderId="29" xfId="0" applyFont="1" applyBorder="1" applyAlignment="1" applyProtection="1">
      <alignment horizontal="center" vertical="center" wrapText="1"/>
      <protection hidden="1"/>
    </xf>
    <xf numFmtId="0" fontId="25" fillId="0" borderId="2" xfId="0" applyFont="1" applyBorder="1" applyAlignment="1" applyProtection="1">
      <alignment horizontal="left" wrapText="1"/>
      <protection hidden="1"/>
    </xf>
    <xf numFmtId="0" fontId="21" fillId="0" borderId="36" xfId="0" applyFont="1" applyBorder="1" applyAlignment="1" applyProtection="1">
      <alignment horizontal="center" vertical="center" wrapText="1"/>
      <protection hidden="1"/>
    </xf>
    <xf numFmtId="0" fontId="21" fillId="0" borderId="39" xfId="0" applyFont="1" applyBorder="1" applyAlignment="1" applyProtection="1">
      <alignment horizontal="center" vertical="center" wrapText="1"/>
      <protection hidden="1"/>
    </xf>
    <xf numFmtId="0" fontId="21" fillId="0" borderId="48" xfId="0" applyFont="1" applyBorder="1" applyAlignment="1" applyProtection="1">
      <alignment horizontal="center" vertical="center" wrapText="1"/>
      <protection hidden="1"/>
    </xf>
    <xf numFmtId="0" fontId="5" fillId="0" borderId="36" xfId="0" applyFont="1" applyBorder="1" applyAlignment="1" applyProtection="1">
      <alignment horizontal="center" vertical="center" wrapText="1"/>
      <protection hidden="1"/>
    </xf>
    <xf numFmtId="0" fontId="5" fillId="0" borderId="39" xfId="0" applyFont="1" applyBorder="1" applyAlignment="1" applyProtection="1">
      <alignment horizontal="center" vertical="center" wrapText="1"/>
      <protection hidden="1"/>
    </xf>
    <xf numFmtId="0" fontId="5" fillId="0" borderId="48" xfId="0" applyFont="1" applyBorder="1" applyAlignment="1" applyProtection="1">
      <alignment horizontal="center" vertical="center" wrapText="1"/>
      <protection hidden="1"/>
    </xf>
    <xf numFmtId="0" fontId="11" fillId="0" borderId="2" xfId="0" applyFont="1" applyBorder="1" applyAlignment="1" applyProtection="1">
      <alignment horizontal="left" vertical="center" wrapText="1"/>
      <protection hidden="1"/>
    </xf>
    <xf numFmtId="0" fontId="29" fillId="0" borderId="0" xfId="0" applyFont="1" applyAlignment="1" applyProtection="1">
      <alignment horizontal="left"/>
      <protection hidden="1"/>
    </xf>
    <xf numFmtId="0" fontId="30" fillId="0" borderId="65" xfId="0" applyFont="1" applyBorder="1" applyProtection="1">
      <protection hidden="1"/>
    </xf>
    <xf numFmtId="0" fontId="9" fillId="0" borderId="71" xfId="0" applyFont="1" applyBorder="1" applyAlignment="1" applyProtection="1">
      <alignment vertical="center" wrapText="1"/>
      <protection locked="0"/>
    </xf>
    <xf numFmtId="0" fontId="9" fillId="0" borderId="21" xfId="0" applyFont="1" applyBorder="1" applyAlignment="1" applyProtection="1">
      <alignment vertical="center" wrapText="1"/>
      <protection locked="0"/>
    </xf>
    <xf numFmtId="0" fontId="31" fillId="0" borderId="54" xfId="0" applyFont="1" applyBorder="1" applyAlignment="1" applyProtection="1">
      <alignment horizontal="left"/>
      <protection locked="0"/>
    </xf>
    <xf numFmtId="0" fontId="9" fillId="0" borderId="54" xfId="0" applyFont="1" applyBorder="1" applyAlignment="1" applyProtection="1">
      <alignment horizontal="left" vertical="center"/>
      <protection locked="0"/>
    </xf>
    <xf numFmtId="0" fontId="0" fillId="0" borderId="55"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169" fontId="20" fillId="7" borderId="54" xfId="0" applyNumberFormat="1" applyFont="1" applyFill="1" applyBorder="1" applyAlignment="1" applyProtection="1">
      <alignment vertical="center"/>
      <protection hidden="1"/>
    </xf>
    <xf numFmtId="0" fontId="3" fillId="0" borderId="12" xfId="0" applyFont="1" applyBorder="1" applyAlignment="1" applyProtection="1">
      <alignment horizontal="center" vertical="center"/>
      <protection hidden="1"/>
    </xf>
    <xf numFmtId="0" fontId="3" fillId="0" borderId="10" xfId="0" applyFont="1" applyBorder="1" applyAlignment="1" applyProtection="1">
      <alignment horizontal="center" vertical="center"/>
      <protection hidden="1"/>
    </xf>
    <xf numFmtId="0" fontId="3" fillId="0" borderId="40" xfId="0" applyFont="1" applyBorder="1" applyAlignment="1" applyProtection="1">
      <alignment horizontal="center" vertical="center"/>
      <protection hidden="1"/>
    </xf>
    <xf numFmtId="0" fontId="0" fillId="0" borderId="49" xfId="0" applyBorder="1" applyAlignment="1" applyProtection="1">
      <alignment horizontal="left" vertical="center" wrapText="1"/>
      <protection locked="0"/>
    </xf>
    <xf numFmtId="0" fontId="9" fillId="0" borderId="60" xfId="0" applyFont="1" applyBorder="1" applyAlignment="1" applyProtection="1">
      <alignment horizontal="left" vertical="center"/>
      <protection locked="0"/>
    </xf>
    <xf numFmtId="0" fontId="0" fillId="0" borderId="54" xfId="0" applyBorder="1" applyAlignment="1" applyProtection="1">
      <alignment horizontal="left" vertical="center" wrapText="1"/>
      <protection locked="0"/>
    </xf>
    <xf numFmtId="0" fontId="0" fillId="0" borderId="48" xfId="0" applyBorder="1" applyAlignment="1" applyProtection="1">
      <alignment horizontal="left" vertical="center"/>
      <protection locked="0"/>
    </xf>
    <xf numFmtId="0" fontId="0" fillId="0" borderId="45" xfId="0" applyBorder="1" applyAlignment="1" applyProtection="1">
      <alignment horizontal="left" vertical="center"/>
      <protection locked="0"/>
    </xf>
    <xf numFmtId="0" fontId="0" fillId="0" borderId="49" xfId="0" applyBorder="1" applyAlignment="1" applyProtection="1">
      <alignment horizontal="left" vertical="center"/>
      <protection locked="0"/>
    </xf>
    <xf numFmtId="0" fontId="8" fillId="0" borderId="23" xfId="0" applyFont="1" applyBorder="1" applyAlignment="1" applyProtection="1">
      <alignment horizontal="center" vertical="center" wrapText="1"/>
      <protection hidden="1"/>
    </xf>
    <xf numFmtId="4" fontId="3" fillId="0" borderId="38" xfId="0" applyNumberFormat="1" applyFont="1" applyBorder="1" applyAlignment="1" applyProtection="1">
      <alignment vertical="center"/>
      <protection locked="0"/>
    </xf>
    <xf numFmtId="4" fontId="3" fillId="0" borderId="34" xfId="0" applyNumberFormat="1" applyFont="1" applyBorder="1" applyAlignment="1" applyProtection="1">
      <alignment vertical="center"/>
      <protection locked="0"/>
    </xf>
    <xf numFmtId="4" fontId="3" fillId="0" borderId="42" xfId="0" applyNumberFormat="1" applyFont="1" applyBorder="1" applyAlignment="1" applyProtection="1">
      <alignment vertical="center"/>
      <protection locked="0"/>
    </xf>
    <xf numFmtId="0" fontId="9" fillId="0" borderId="20" xfId="0" applyFont="1" applyBorder="1" applyAlignment="1" applyProtection="1">
      <alignment horizontal="left" vertical="center"/>
      <protection locked="0"/>
    </xf>
    <xf numFmtId="0" fontId="9" fillId="0" borderId="32" xfId="0" applyFont="1" applyBorder="1" applyAlignment="1" applyProtection="1">
      <alignment horizontal="left" vertical="center"/>
      <protection locked="0"/>
    </xf>
    <xf numFmtId="169" fontId="3" fillId="7" borderId="54" xfId="0" applyNumberFormat="1" applyFont="1" applyFill="1" applyBorder="1" applyAlignment="1" applyProtection="1">
      <alignment vertical="center"/>
      <protection hidden="1"/>
    </xf>
    <xf numFmtId="0" fontId="11" fillId="0" borderId="7" xfId="0" applyFont="1" applyBorder="1" applyAlignment="1" applyProtection="1">
      <alignment vertical="center" wrapText="1"/>
      <protection hidden="1"/>
    </xf>
    <xf numFmtId="0" fontId="9" fillId="0" borderId="48" xfId="0" applyFont="1" applyBorder="1" applyAlignment="1" applyProtection="1">
      <alignment horizontal="left" vertical="center"/>
      <protection locked="0"/>
    </xf>
    <xf numFmtId="0" fontId="9" fillId="0" borderId="50" xfId="0" applyFont="1" applyBorder="1" applyAlignment="1" applyProtection="1">
      <alignment horizontal="left" vertical="center"/>
      <protection locked="0"/>
    </xf>
    <xf numFmtId="0" fontId="9" fillId="0" borderId="64" xfId="0" applyFont="1" applyBorder="1" applyAlignment="1" applyProtection="1">
      <alignment horizontal="left" vertical="center"/>
      <protection locked="0"/>
    </xf>
    <xf numFmtId="4" fontId="10" fillId="0" borderId="9" xfId="0" applyNumberFormat="1" applyFont="1" applyBorder="1" applyAlignment="1" applyProtection="1">
      <alignment vertical="center"/>
      <protection hidden="1"/>
    </xf>
    <xf numFmtId="0" fontId="10" fillId="0" borderId="5" xfId="0" applyFont="1" applyBorder="1" applyAlignment="1" applyProtection="1">
      <alignment horizontal="right"/>
      <protection hidden="1"/>
    </xf>
    <xf numFmtId="0" fontId="9" fillId="0" borderId="24" xfId="0" applyFont="1" applyBorder="1" applyAlignment="1" applyProtection="1">
      <alignment horizontal="left" vertical="center"/>
      <protection locked="0"/>
    </xf>
    <xf numFmtId="0" fontId="9" fillId="0" borderId="70" xfId="0" applyFont="1" applyBorder="1" applyAlignment="1" applyProtection="1">
      <alignment horizontal="left" vertical="center"/>
      <protection locked="0"/>
    </xf>
    <xf numFmtId="0" fontId="9" fillId="0" borderId="59" xfId="0" applyFont="1" applyBorder="1" applyAlignment="1" applyProtection="1">
      <alignment horizontal="left" vertical="center"/>
      <protection locked="0"/>
    </xf>
    <xf numFmtId="0" fontId="9" fillId="0" borderId="35" xfId="0" applyFont="1" applyBorder="1" applyAlignment="1" applyProtection="1">
      <alignment vertical="center" wrapText="1"/>
      <protection locked="0"/>
    </xf>
    <xf numFmtId="0" fontId="11" fillId="0" borderId="1" xfId="0" applyFont="1" applyBorder="1" applyAlignment="1" applyProtection="1">
      <alignment vertical="center" wrapText="1"/>
      <protection hidden="1"/>
    </xf>
    <xf numFmtId="170" fontId="0" fillId="6" borderId="0" xfId="0" applyNumberFormat="1" applyFill="1" applyProtection="1">
      <protection hidden="1"/>
    </xf>
    <xf numFmtId="0" fontId="11" fillId="2" borderId="1" xfId="0" applyFont="1" applyFill="1" applyBorder="1" applyAlignment="1" applyProtection="1">
      <alignment horizontal="right" vertical="center" wrapText="1"/>
      <protection hidden="1"/>
    </xf>
    <xf numFmtId="0" fontId="11" fillId="6" borderId="1" xfId="0" applyFont="1" applyFill="1" applyBorder="1" applyAlignment="1" applyProtection="1">
      <alignment horizontal="right" vertical="center" wrapText="1"/>
      <protection hidden="1"/>
    </xf>
    <xf numFmtId="169" fontId="3" fillId="7" borderId="52" xfId="0" applyNumberFormat="1" applyFont="1" applyFill="1" applyBorder="1" applyAlignment="1" applyProtection="1">
      <alignment vertical="center"/>
      <protection locked="0"/>
    </xf>
    <xf numFmtId="169" fontId="3" fillId="7" borderId="54" xfId="0" applyNumberFormat="1" applyFont="1" applyFill="1" applyBorder="1" applyAlignment="1" applyProtection="1">
      <alignment vertical="center"/>
      <protection locked="0"/>
    </xf>
    <xf numFmtId="169" fontId="3" fillId="7" borderId="60" xfId="0" applyNumberFormat="1" applyFont="1" applyFill="1" applyBorder="1" applyAlignment="1" applyProtection="1">
      <alignment vertical="center"/>
      <protection locked="0"/>
    </xf>
    <xf numFmtId="169" fontId="3" fillId="7" borderId="55" xfId="0" applyNumberFormat="1" applyFont="1" applyFill="1" applyBorder="1" applyAlignment="1" applyProtection="1">
      <alignment vertical="center"/>
      <protection locked="0"/>
    </xf>
    <xf numFmtId="169" fontId="3" fillId="7" borderId="53" xfId="0" applyNumberFormat="1" applyFont="1" applyFill="1" applyBorder="1" applyAlignment="1" applyProtection="1">
      <alignment vertical="center"/>
      <protection locked="0"/>
    </xf>
    <xf numFmtId="0" fontId="35" fillId="6" borderId="0" xfId="0" applyFont="1" applyFill="1" applyProtection="1">
      <protection hidden="1"/>
    </xf>
    <xf numFmtId="0" fontId="32" fillId="6" borderId="0" xfId="0" applyFont="1" applyFill="1" applyProtection="1">
      <protection hidden="1"/>
    </xf>
    <xf numFmtId="4" fontId="7" fillId="3" borderId="54" xfId="0" applyNumberFormat="1" applyFont="1" applyFill="1" applyBorder="1" applyAlignment="1" applyProtection="1">
      <alignment vertical="center" wrapText="1"/>
      <protection hidden="1"/>
    </xf>
    <xf numFmtId="10" fontId="7" fillId="3" borderId="54" xfId="1" applyNumberFormat="1" applyFont="1" applyFill="1" applyBorder="1" applyAlignment="1" applyProtection="1">
      <alignment vertical="center" wrapText="1"/>
      <protection hidden="1"/>
    </xf>
    <xf numFmtId="4" fontId="31" fillId="2" borderId="55" xfId="0" applyNumberFormat="1" applyFont="1" applyFill="1" applyBorder="1" applyAlignment="1" applyProtection="1">
      <alignment vertical="center" wrapText="1"/>
      <protection hidden="1"/>
    </xf>
    <xf numFmtId="10" fontId="31" fillId="2" borderId="55" xfId="1" applyNumberFormat="1" applyFont="1" applyFill="1" applyBorder="1" applyAlignment="1" applyProtection="1">
      <alignment vertical="center" wrapText="1"/>
      <protection hidden="1"/>
    </xf>
    <xf numFmtId="4" fontId="31" fillId="2" borderId="53" xfId="0" applyNumberFormat="1" applyFont="1" applyFill="1" applyBorder="1" applyAlignment="1" applyProtection="1">
      <alignment vertical="center" wrapText="1"/>
      <protection hidden="1"/>
    </xf>
    <xf numFmtId="10" fontId="31" fillId="2" borderId="53" xfId="1" applyNumberFormat="1" applyFont="1" applyFill="1" applyBorder="1" applyAlignment="1" applyProtection="1">
      <alignment vertical="center" wrapText="1"/>
      <protection hidden="1"/>
    </xf>
    <xf numFmtId="4" fontId="31" fillId="2" borderId="56" xfId="0" applyNumberFormat="1" applyFont="1" applyFill="1" applyBorder="1" applyAlignment="1" applyProtection="1">
      <alignment vertical="center" wrapText="1"/>
      <protection hidden="1"/>
    </xf>
    <xf numFmtId="10" fontId="31" fillId="2" borderId="56" xfId="1" applyNumberFormat="1" applyFont="1" applyFill="1" applyBorder="1" applyAlignment="1" applyProtection="1">
      <alignment vertical="center" wrapText="1"/>
      <protection hidden="1"/>
    </xf>
    <xf numFmtId="4" fontId="7" fillId="3" borderId="9" xfId="0" applyNumberFormat="1" applyFont="1" applyFill="1" applyBorder="1" applyAlignment="1" applyProtection="1">
      <alignment vertical="center" wrapText="1"/>
      <protection hidden="1"/>
    </xf>
    <xf numFmtId="10" fontId="7" fillId="3" borderId="9" xfId="1" applyNumberFormat="1" applyFont="1" applyFill="1" applyBorder="1" applyAlignment="1" applyProtection="1">
      <alignment vertical="center" wrapText="1"/>
      <protection hidden="1"/>
    </xf>
    <xf numFmtId="0" fontId="31" fillId="2" borderId="55" xfId="0" applyFont="1" applyFill="1" applyBorder="1" applyAlignment="1" applyProtection="1">
      <alignment vertical="center" wrapText="1"/>
      <protection hidden="1"/>
    </xf>
    <xf numFmtId="0" fontId="31" fillId="2" borderId="53" xfId="0" applyFont="1" applyFill="1" applyBorder="1" applyAlignment="1" applyProtection="1">
      <alignment vertical="center" wrapText="1"/>
      <protection hidden="1"/>
    </xf>
    <xf numFmtId="0" fontId="7" fillId="3" borderId="54" xfId="0" applyFont="1" applyFill="1" applyBorder="1" applyAlignment="1" applyProtection="1">
      <alignment vertical="center" wrapText="1"/>
      <protection hidden="1"/>
    </xf>
    <xf numFmtId="0" fontId="31" fillId="2" borderId="56" xfId="0" applyFont="1" applyFill="1" applyBorder="1" applyAlignment="1" applyProtection="1">
      <alignment vertical="center" wrapText="1"/>
      <protection hidden="1"/>
    </xf>
    <xf numFmtId="0" fontId="7" fillId="3" borderId="9" xfId="0" applyFont="1" applyFill="1" applyBorder="1" applyAlignment="1" applyProtection="1">
      <alignment vertical="center" wrapText="1"/>
      <protection hidden="1"/>
    </xf>
    <xf numFmtId="0" fontId="31" fillId="2" borderId="54" xfId="0" applyFont="1" applyFill="1" applyBorder="1" applyAlignment="1" applyProtection="1">
      <alignment vertical="center" wrapText="1"/>
      <protection hidden="1"/>
    </xf>
    <xf numFmtId="0" fontId="7" fillId="4" borderId="9" xfId="0" applyFont="1" applyFill="1" applyBorder="1" applyAlignment="1" applyProtection="1">
      <alignment horizontal="center" vertical="center" wrapText="1"/>
      <protection hidden="1"/>
    </xf>
    <xf numFmtId="0" fontId="7" fillId="4" borderId="9" xfId="0" applyFont="1" applyFill="1" applyBorder="1" applyAlignment="1" applyProtection="1">
      <alignment horizontal="left" vertical="center" wrapText="1"/>
      <protection hidden="1"/>
    </xf>
    <xf numFmtId="4" fontId="7" fillId="3" borderId="52" xfId="0" applyNumberFormat="1" applyFont="1" applyFill="1" applyBorder="1" applyAlignment="1" applyProtection="1">
      <alignment vertical="center" wrapText="1"/>
      <protection hidden="1"/>
    </xf>
    <xf numFmtId="169" fontId="3" fillId="7" borderId="6" xfId="0" applyNumberFormat="1" applyFont="1" applyFill="1" applyBorder="1" applyAlignment="1" applyProtection="1">
      <alignment vertical="center"/>
      <protection hidden="1"/>
    </xf>
    <xf numFmtId="4" fontId="2" fillId="11" borderId="9" xfId="0" applyNumberFormat="1" applyFont="1" applyFill="1" applyBorder="1" applyProtection="1">
      <protection hidden="1"/>
    </xf>
    <xf numFmtId="0" fontId="11" fillId="3" borderId="1" xfId="0" applyFont="1" applyFill="1" applyBorder="1" applyAlignment="1" applyProtection="1">
      <alignment horizontal="right" vertical="center"/>
      <protection hidden="1"/>
    </xf>
    <xf numFmtId="0" fontId="37" fillId="6" borderId="0" xfId="0" applyFont="1" applyFill="1" applyAlignment="1" applyProtection="1">
      <alignment vertical="center" wrapText="1"/>
      <protection hidden="1"/>
    </xf>
    <xf numFmtId="4" fontId="31" fillId="2" borderId="54" xfId="0" applyNumberFormat="1" applyFont="1" applyFill="1" applyBorder="1" applyProtection="1">
      <protection hidden="1"/>
    </xf>
    <xf numFmtId="10" fontId="31" fillId="2" borderId="54" xfId="1" applyNumberFormat="1" applyFont="1" applyFill="1" applyBorder="1" applyProtection="1">
      <protection hidden="1"/>
    </xf>
    <xf numFmtId="0" fontId="7" fillId="0" borderId="9" xfId="0" applyFont="1" applyBorder="1" applyAlignment="1" applyProtection="1">
      <alignment horizontal="center"/>
      <protection hidden="1"/>
    </xf>
    <xf numFmtId="0" fontId="38" fillId="6" borderId="0" xfId="0" applyFont="1" applyFill="1" applyProtection="1">
      <protection hidden="1"/>
    </xf>
    <xf numFmtId="4" fontId="31" fillId="2" borderId="55" xfId="0" applyNumberFormat="1" applyFont="1" applyFill="1" applyBorder="1" applyProtection="1">
      <protection hidden="1"/>
    </xf>
    <xf numFmtId="10" fontId="31" fillId="2" borderId="55" xfId="1" applyNumberFormat="1" applyFont="1" applyFill="1" applyBorder="1" applyProtection="1">
      <protection hidden="1"/>
    </xf>
    <xf numFmtId="4" fontId="31" fillId="2" borderId="53" xfId="0" applyNumberFormat="1" applyFont="1" applyFill="1" applyBorder="1" applyProtection="1">
      <protection hidden="1"/>
    </xf>
    <xf numFmtId="10" fontId="31" fillId="2" borderId="53" xfId="1" applyNumberFormat="1" applyFont="1" applyFill="1" applyBorder="1" applyProtection="1">
      <protection hidden="1"/>
    </xf>
    <xf numFmtId="4" fontId="31" fillId="2" borderId="6" xfId="0" applyNumberFormat="1" applyFont="1" applyFill="1" applyBorder="1" applyProtection="1">
      <protection hidden="1"/>
    </xf>
    <xf numFmtId="0" fontId="31" fillId="6" borderId="0" xfId="0" applyFont="1" applyFill="1" applyProtection="1">
      <protection hidden="1"/>
    </xf>
    <xf numFmtId="0" fontId="7" fillId="6" borderId="0" xfId="0" applyFont="1" applyFill="1" applyAlignment="1" applyProtection="1">
      <alignment horizontal="center"/>
      <protection hidden="1"/>
    </xf>
    <xf numFmtId="0" fontId="5" fillId="2" borderId="1" xfId="0" applyFont="1" applyFill="1" applyBorder="1" applyAlignment="1" applyProtection="1">
      <alignment vertical="center" wrapText="1"/>
      <protection hidden="1"/>
    </xf>
    <xf numFmtId="0" fontId="4" fillId="6" borderId="18" xfId="0" applyFont="1" applyFill="1" applyBorder="1" applyAlignment="1" applyProtection="1">
      <alignment vertical="center"/>
      <protection hidden="1"/>
    </xf>
    <xf numFmtId="0" fontId="10" fillId="4" borderId="9" xfId="0" applyFont="1" applyFill="1" applyBorder="1" applyAlignment="1" applyProtection="1">
      <alignment horizontal="center" vertical="center" wrapText="1"/>
      <protection hidden="1"/>
    </xf>
    <xf numFmtId="0" fontId="10" fillId="2" borderId="1" xfId="0" applyFont="1" applyFill="1" applyBorder="1" applyAlignment="1" applyProtection="1">
      <alignment horizontal="left" vertical="center" wrapText="1"/>
      <protection hidden="1"/>
    </xf>
    <xf numFmtId="0" fontId="11" fillId="2" borderId="1" xfId="0" applyFont="1" applyFill="1" applyBorder="1" applyAlignment="1" applyProtection="1">
      <alignment horizontal="left" vertical="center" wrapText="1"/>
      <protection hidden="1"/>
    </xf>
    <xf numFmtId="0" fontId="7" fillId="0" borderId="7" xfId="0" applyFont="1" applyBorder="1" applyAlignment="1" applyProtection="1">
      <alignment horizontal="center" vertical="center"/>
      <protection hidden="1"/>
    </xf>
    <xf numFmtId="0" fontId="5" fillId="2" borderId="59" xfId="0" applyFont="1" applyFill="1" applyBorder="1" applyAlignment="1" applyProtection="1">
      <alignment vertical="center" wrapText="1"/>
      <protection hidden="1"/>
    </xf>
    <xf numFmtId="0" fontId="8" fillId="4" borderId="9" xfId="0" applyFont="1" applyFill="1" applyBorder="1" applyAlignment="1" applyProtection="1">
      <alignment horizontal="center" vertical="center" wrapText="1"/>
      <protection hidden="1"/>
    </xf>
    <xf numFmtId="4" fontId="34" fillId="3" borderId="60" xfId="0" applyNumberFormat="1" applyFont="1" applyFill="1" applyBorder="1" applyAlignment="1" applyProtection="1">
      <alignment vertical="center"/>
      <protection hidden="1"/>
    </xf>
    <xf numFmtId="4" fontId="34" fillId="3" borderId="4" xfId="0" applyNumberFormat="1" applyFont="1" applyFill="1" applyBorder="1" applyAlignment="1" applyProtection="1">
      <alignment vertical="center"/>
      <protection hidden="1"/>
    </xf>
    <xf numFmtId="10" fontId="34" fillId="13" borderId="9" xfId="1" applyNumberFormat="1" applyFont="1" applyFill="1" applyBorder="1" applyAlignment="1" applyProtection="1">
      <alignment horizontal="center" vertical="center"/>
      <protection hidden="1"/>
    </xf>
    <xf numFmtId="10" fontId="34" fillId="5" borderId="9" xfId="1" applyNumberFormat="1" applyFont="1" applyFill="1" applyBorder="1" applyAlignment="1" applyProtection="1">
      <alignment horizontal="center" vertical="center"/>
      <protection locked="0"/>
    </xf>
    <xf numFmtId="10" fontId="34" fillId="3" borderId="9" xfId="1" applyNumberFormat="1" applyFont="1" applyFill="1" applyBorder="1" applyAlignment="1" applyProtection="1">
      <alignment horizontal="center" vertical="center"/>
      <protection hidden="1"/>
    </xf>
    <xf numFmtId="14" fontId="34" fillId="5" borderId="9" xfId="1" applyNumberFormat="1" applyFont="1" applyFill="1" applyBorder="1" applyAlignment="1" applyProtection="1">
      <alignment horizontal="center" vertical="center"/>
      <protection locked="0"/>
    </xf>
    <xf numFmtId="0" fontId="40" fillId="2" borderId="59" xfId="0" applyFont="1" applyFill="1" applyBorder="1" applyAlignment="1" applyProtection="1">
      <alignment vertical="center" wrapText="1"/>
      <protection hidden="1"/>
    </xf>
    <xf numFmtId="4" fontId="2" fillId="12" borderId="9" xfId="0" applyNumberFormat="1" applyFont="1" applyFill="1" applyBorder="1" applyAlignment="1" applyProtection="1">
      <alignment vertical="center"/>
      <protection hidden="1"/>
    </xf>
    <xf numFmtId="0" fontId="3" fillId="6" borderId="0" xfId="0" applyFont="1" applyFill="1" applyProtection="1">
      <protection hidden="1"/>
    </xf>
    <xf numFmtId="0" fontId="0" fillId="0" borderId="36"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12" xfId="0" applyBorder="1" applyAlignment="1" applyProtection="1">
      <alignment horizontal="center" vertical="center"/>
      <protection hidden="1"/>
    </xf>
    <xf numFmtId="0" fontId="0" fillId="0" borderId="40" xfId="0" applyBorder="1" applyAlignment="1" applyProtection="1">
      <alignment horizontal="center" vertical="center"/>
      <protection hidden="1"/>
    </xf>
    <xf numFmtId="0" fontId="9" fillId="0" borderId="36" xfId="0" applyFont="1" applyBorder="1" applyAlignment="1" applyProtection="1">
      <alignment horizontal="center" vertical="center" wrapText="1"/>
      <protection hidden="1"/>
    </xf>
    <xf numFmtId="0" fontId="9" fillId="0" borderId="10" xfId="0" applyFont="1" applyBorder="1" applyAlignment="1" applyProtection="1">
      <alignment horizontal="center" vertical="center" wrapText="1"/>
      <protection hidden="1"/>
    </xf>
    <xf numFmtId="0" fontId="9" fillId="6" borderId="0" xfId="0" applyFont="1" applyFill="1" applyAlignment="1" applyProtection="1">
      <alignment vertical="center" wrapText="1"/>
      <protection hidden="1"/>
    </xf>
    <xf numFmtId="0" fontId="9" fillId="0" borderId="40" xfId="0" applyFont="1" applyBorder="1" applyAlignment="1" applyProtection="1">
      <alignment horizontal="center" vertical="center" wrapText="1"/>
      <protection hidden="1"/>
    </xf>
    <xf numFmtId="0" fontId="8" fillId="6" borderId="0" xfId="0" applyFont="1" applyFill="1" applyAlignment="1" applyProtection="1">
      <alignment horizontal="center" vertical="center"/>
      <protection hidden="1"/>
    </xf>
    <xf numFmtId="0" fontId="4" fillId="6" borderId="0" xfId="0" applyFont="1" applyFill="1" applyAlignment="1" applyProtection="1">
      <alignment horizontal="left"/>
      <protection hidden="1"/>
    </xf>
    <xf numFmtId="3" fontId="4" fillId="6" borderId="0" xfId="0" applyNumberFormat="1" applyFont="1" applyFill="1" applyProtection="1">
      <protection hidden="1"/>
    </xf>
    <xf numFmtId="0" fontId="13" fillId="6" borderId="0" xfId="0" applyFont="1" applyFill="1" applyProtection="1">
      <protection hidden="1"/>
    </xf>
    <xf numFmtId="0" fontId="3" fillId="0" borderId="36" xfId="0" applyFont="1" applyBorder="1" applyAlignment="1" applyProtection="1">
      <alignment horizontal="center" vertical="center"/>
      <protection hidden="1"/>
    </xf>
    <xf numFmtId="0" fontId="3" fillId="6" borderId="0" xfId="0" applyFont="1" applyFill="1" applyAlignment="1" applyProtection="1">
      <alignment vertical="center"/>
      <protection hidden="1"/>
    </xf>
    <xf numFmtId="0" fontId="25" fillId="6" borderId="0" xfId="0" applyFont="1" applyFill="1" applyProtection="1">
      <protection hidden="1"/>
    </xf>
    <xf numFmtId="0" fontId="27" fillId="6" borderId="0" xfId="3" applyFill="1" applyProtection="1">
      <protection hidden="1"/>
    </xf>
    <xf numFmtId="0" fontId="19" fillId="6" borderId="0" xfId="0" applyFont="1" applyFill="1" applyAlignment="1" applyProtection="1">
      <alignment vertical="center"/>
      <protection hidden="1"/>
    </xf>
    <xf numFmtId="0" fontId="19" fillId="6" borderId="0" xfId="0" applyFont="1" applyFill="1" applyAlignment="1" applyProtection="1">
      <alignment horizontal="center" vertical="center"/>
      <protection hidden="1"/>
    </xf>
    <xf numFmtId="0" fontId="19" fillId="6" borderId="0" xfId="0" applyFont="1" applyFill="1" applyProtection="1">
      <protection hidden="1"/>
    </xf>
    <xf numFmtId="0" fontId="20" fillId="6" borderId="0" xfId="0" applyFont="1" applyFill="1" applyProtection="1">
      <protection hidden="1"/>
    </xf>
    <xf numFmtId="0" fontId="22" fillId="6" borderId="0" xfId="0" applyFont="1" applyFill="1" applyProtection="1">
      <protection hidden="1"/>
    </xf>
    <xf numFmtId="0" fontId="26" fillId="6" borderId="0" xfId="0" applyFont="1" applyFill="1" applyProtection="1">
      <protection hidden="1"/>
    </xf>
    <xf numFmtId="0" fontId="22" fillId="6" borderId="65" xfId="0" applyFont="1" applyFill="1" applyBorder="1" applyProtection="1">
      <protection hidden="1"/>
    </xf>
    <xf numFmtId="0" fontId="22" fillId="6" borderId="67" xfId="0" applyFont="1" applyFill="1" applyBorder="1" applyAlignment="1" applyProtection="1">
      <alignment horizontal="center" vertical="center"/>
      <protection hidden="1"/>
    </xf>
    <xf numFmtId="0" fontId="22" fillId="6" borderId="67" xfId="0" applyFont="1" applyFill="1" applyBorder="1" applyProtection="1">
      <protection hidden="1"/>
    </xf>
    <xf numFmtId="167" fontId="22" fillId="6" borderId="67" xfId="0" applyNumberFormat="1" applyFont="1" applyFill="1" applyBorder="1" applyProtection="1">
      <protection hidden="1"/>
    </xf>
    <xf numFmtId="168" fontId="22" fillId="6" borderId="67" xfId="0" applyNumberFormat="1" applyFont="1" applyFill="1" applyBorder="1" applyProtection="1">
      <protection hidden="1"/>
    </xf>
    <xf numFmtId="168" fontId="22" fillId="6" borderId="67" xfId="0" applyNumberFormat="1" applyFont="1" applyFill="1" applyBorder="1" applyAlignment="1" applyProtection="1">
      <alignment horizontal="right"/>
      <protection hidden="1"/>
    </xf>
    <xf numFmtId="0" fontId="22" fillId="6" borderId="0" xfId="0" applyFont="1" applyFill="1" applyAlignment="1" applyProtection="1">
      <alignment horizontal="center" vertical="center"/>
      <protection hidden="1"/>
    </xf>
    <xf numFmtId="0" fontId="22" fillId="6" borderId="0" xfId="0" applyFont="1" applyFill="1" applyAlignment="1" applyProtection="1">
      <alignment horizontal="right"/>
      <protection hidden="1"/>
    </xf>
    <xf numFmtId="0" fontId="19" fillId="0" borderId="20" xfId="0" applyFont="1" applyBorder="1" applyAlignment="1" applyProtection="1">
      <alignment horizontal="center"/>
      <protection hidden="1"/>
    </xf>
    <xf numFmtId="0" fontId="19" fillId="0" borderId="21" xfId="0" applyFont="1" applyBorder="1" applyAlignment="1" applyProtection="1">
      <alignment horizontal="center"/>
      <protection hidden="1"/>
    </xf>
    <xf numFmtId="0" fontId="12" fillId="6" borderId="0" xfId="0" applyFont="1" applyFill="1" applyAlignment="1" applyProtection="1">
      <alignment vertical="center" wrapText="1"/>
      <protection hidden="1"/>
    </xf>
    <xf numFmtId="0" fontId="21" fillId="0" borderId="53" xfId="0" quotePrefix="1" applyFont="1" applyBorder="1" applyAlignment="1" applyProtection="1">
      <alignment horizontal="center" vertical="center" wrapText="1"/>
      <protection hidden="1"/>
    </xf>
    <xf numFmtId="0" fontId="40" fillId="2" borderId="9" xfId="0" applyFont="1" applyFill="1" applyBorder="1" applyAlignment="1" applyProtection="1">
      <alignment vertical="center" wrapText="1"/>
      <protection hidden="1"/>
    </xf>
    <xf numFmtId="0" fontId="0" fillId="0" borderId="0" xfId="0" applyAlignment="1">
      <alignment vertical="center"/>
    </xf>
    <xf numFmtId="0" fontId="9" fillId="0" borderId="24" xfId="0" applyFont="1" applyBorder="1" applyAlignment="1" applyProtection="1">
      <alignment horizontal="left" vertical="center" wrapText="1"/>
      <protection hidden="1"/>
    </xf>
    <xf numFmtId="0" fontId="9" fillId="0" borderId="72" xfId="0" applyFont="1" applyBorder="1" applyAlignment="1" applyProtection="1">
      <alignment horizontal="left" vertical="center" wrapText="1"/>
      <protection hidden="1"/>
    </xf>
    <xf numFmtId="0" fontId="9" fillId="0" borderId="28" xfId="0" applyFont="1" applyBorder="1" applyAlignment="1" applyProtection="1">
      <alignment horizontal="left" vertical="center" wrapText="1"/>
      <protection hidden="1"/>
    </xf>
    <xf numFmtId="0" fontId="11" fillId="3" borderId="1" xfId="0" applyFont="1" applyFill="1" applyBorder="1" applyAlignment="1" applyProtection="1">
      <alignment horizontal="right" vertical="center" wrapText="1"/>
      <protection hidden="1"/>
    </xf>
    <xf numFmtId="4" fontId="42" fillId="14" borderId="9" xfId="0" applyNumberFormat="1" applyFont="1" applyFill="1" applyBorder="1" applyAlignment="1" applyProtection="1">
      <alignment vertical="center"/>
      <protection hidden="1"/>
    </xf>
    <xf numFmtId="0" fontId="10" fillId="5" borderId="1" xfId="0" applyFont="1" applyFill="1" applyBorder="1" applyAlignment="1" applyProtection="1">
      <alignment horizontal="left" vertical="center" wrapText="1"/>
      <protection locked="0"/>
    </xf>
    <xf numFmtId="171" fontId="43" fillId="5" borderId="1" xfId="0" applyNumberFormat="1" applyFont="1" applyFill="1" applyBorder="1" applyAlignment="1" applyProtection="1">
      <alignment horizontal="center" vertical="center" wrapText="1"/>
      <protection locked="0"/>
    </xf>
    <xf numFmtId="3" fontId="34" fillId="3" borderId="9" xfId="1" applyNumberFormat="1" applyFont="1" applyFill="1" applyBorder="1" applyAlignment="1" applyProtection="1">
      <alignment horizontal="center" vertical="center" wrapText="1"/>
      <protection hidden="1"/>
    </xf>
    <xf numFmtId="4" fontId="34" fillId="3" borderId="44" xfId="0" applyNumberFormat="1" applyFont="1" applyFill="1" applyBorder="1" applyAlignment="1" applyProtection="1">
      <alignment horizontal="center" vertical="center"/>
      <protection hidden="1"/>
    </xf>
    <xf numFmtId="0" fontId="2" fillId="2" borderId="63" xfId="0" applyFont="1" applyFill="1" applyBorder="1" applyAlignment="1" applyProtection="1">
      <alignment horizontal="left" vertical="center" wrapText="1"/>
      <protection hidden="1"/>
    </xf>
    <xf numFmtId="4" fontId="34" fillId="3" borderId="9" xfId="0" applyNumberFormat="1" applyFont="1" applyFill="1" applyBorder="1" applyAlignment="1" applyProtection="1">
      <alignment horizontal="center" vertical="center" wrapText="1"/>
      <protection hidden="1"/>
    </xf>
    <xf numFmtId="0" fontId="10" fillId="14" borderId="9" xfId="0" applyFont="1" applyFill="1" applyBorder="1" applyAlignment="1" applyProtection="1">
      <alignment horizontal="left" vertical="center" wrapText="1"/>
      <protection hidden="1"/>
    </xf>
    <xf numFmtId="0" fontId="11" fillId="6" borderId="65" xfId="0" applyFont="1" applyFill="1" applyBorder="1" applyAlignment="1" applyProtection="1">
      <alignment horizontal="center"/>
      <protection hidden="1"/>
    </xf>
    <xf numFmtId="0" fontId="12" fillId="6" borderId="2" xfId="0" applyFont="1" applyFill="1" applyBorder="1" applyAlignment="1" applyProtection="1">
      <alignment horizontal="center" wrapText="1"/>
      <protection hidden="1"/>
    </xf>
    <xf numFmtId="0" fontId="34" fillId="6" borderId="8" xfId="0" applyFont="1" applyFill="1" applyBorder="1" applyAlignment="1" applyProtection="1">
      <alignment horizontal="center" vertical="center" wrapText="1"/>
      <protection hidden="1"/>
    </xf>
    <xf numFmtId="0" fontId="34" fillId="6" borderId="3" xfId="0" applyFont="1" applyFill="1" applyBorder="1" applyAlignment="1" applyProtection="1">
      <alignment horizontal="center" vertical="center" wrapText="1"/>
      <protection hidden="1"/>
    </xf>
    <xf numFmtId="0" fontId="12" fillId="9" borderId="1" xfId="0" applyFont="1" applyFill="1" applyBorder="1" applyAlignment="1" applyProtection="1">
      <alignment horizontal="center"/>
      <protection hidden="1"/>
    </xf>
    <xf numFmtId="0" fontId="12" fillId="9" borderId="2" xfId="0" applyFont="1" applyFill="1" applyBorder="1" applyAlignment="1" applyProtection="1">
      <alignment horizontal="center"/>
      <protection hidden="1"/>
    </xf>
    <xf numFmtId="0" fontId="12" fillId="9" borderId="4" xfId="0" applyFont="1" applyFill="1" applyBorder="1" applyAlignment="1" applyProtection="1">
      <alignment horizontal="center"/>
      <protection hidden="1"/>
    </xf>
    <xf numFmtId="0" fontId="4" fillId="6" borderId="0" xfId="0" applyFont="1" applyFill="1" applyAlignment="1" applyProtection="1">
      <alignment horizontal="right" vertical="center"/>
      <protection hidden="1"/>
    </xf>
    <xf numFmtId="0" fontId="34" fillId="2" borderId="1" xfId="0" applyFont="1" applyFill="1" applyBorder="1" applyAlignment="1" applyProtection="1">
      <alignment horizontal="left" vertical="center"/>
      <protection hidden="1"/>
    </xf>
    <xf numFmtId="0" fontId="34" fillId="2" borderId="2" xfId="0" applyFont="1" applyFill="1" applyBorder="1" applyAlignment="1" applyProtection="1">
      <alignment horizontal="left" vertical="center"/>
      <protection hidden="1"/>
    </xf>
    <xf numFmtId="0" fontId="34" fillId="2" borderId="4" xfId="0" applyFont="1" applyFill="1" applyBorder="1" applyAlignment="1" applyProtection="1">
      <alignment horizontal="left" vertical="center"/>
      <protection hidden="1"/>
    </xf>
    <xf numFmtId="0" fontId="39" fillId="6" borderId="43" xfId="0" applyFont="1" applyFill="1" applyBorder="1" applyAlignment="1" applyProtection="1">
      <alignment horizontal="center" vertical="center" wrapText="1"/>
      <protection hidden="1"/>
    </xf>
    <xf numFmtId="0" fontId="39" fillId="6" borderId="18" xfId="0" applyFont="1" applyFill="1" applyBorder="1" applyAlignment="1" applyProtection="1">
      <alignment horizontal="center" vertical="center" wrapText="1"/>
      <protection hidden="1"/>
    </xf>
    <xf numFmtId="0" fontId="33" fillId="6" borderId="8" xfId="0" applyFont="1" applyFill="1" applyBorder="1" applyAlignment="1" applyProtection="1">
      <alignment horizontal="center" vertical="center" wrapText="1"/>
      <protection hidden="1"/>
    </xf>
    <xf numFmtId="0" fontId="33" fillId="6" borderId="0" xfId="0" applyFont="1" applyFill="1" applyAlignment="1" applyProtection="1">
      <alignment horizontal="center" vertical="center" wrapText="1"/>
      <protection hidden="1"/>
    </xf>
    <xf numFmtId="0" fontId="33" fillId="6" borderId="59" xfId="0" applyFont="1" applyFill="1" applyBorder="1" applyAlignment="1" applyProtection="1">
      <alignment horizontal="center" vertical="center" wrapText="1"/>
      <protection hidden="1"/>
    </xf>
    <xf numFmtId="0" fontId="33" fillId="6" borderId="7" xfId="0" applyFont="1" applyFill="1" applyBorder="1" applyAlignment="1" applyProtection="1">
      <alignment horizontal="center" vertical="center" wrapText="1"/>
      <protection hidden="1"/>
    </xf>
    <xf numFmtId="0" fontId="10" fillId="5" borderId="1"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10" fillId="5" borderId="4" xfId="0" applyFont="1" applyFill="1" applyBorder="1" applyAlignment="1" applyProtection="1">
      <alignment horizontal="left" vertical="top" wrapText="1"/>
      <protection locked="0"/>
    </xf>
    <xf numFmtId="0" fontId="34" fillId="2" borderId="1" xfId="0" applyFont="1" applyFill="1" applyBorder="1" applyAlignment="1" applyProtection="1">
      <alignment horizontal="left" vertical="center" wrapText="1"/>
      <protection hidden="1"/>
    </xf>
    <xf numFmtId="4" fontId="44" fillId="3" borderId="1" xfId="0" applyNumberFormat="1" applyFont="1" applyFill="1" applyBorder="1" applyAlignment="1" applyProtection="1">
      <alignment horizontal="center" vertical="center"/>
      <protection hidden="1"/>
    </xf>
    <xf numFmtId="4" fontId="44" fillId="3" borderId="4" xfId="0" applyNumberFormat="1" applyFont="1" applyFill="1" applyBorder="1" applyAlignment="1" applyProtection="1">
      <alignment horizontal="center" vertical="center"/>
      <protection hidden="1"/>
    </xf>
    <xf numFmtId="0" fontId="5" fillId="0" borderId="24" xfId="0" applyFont="1" applyBorder="1" applyAlignment="1" applyProtection="1">
      <alignment vertical="center" wrapText="1"/>
      <protection hidden="1"/>
    </xf>
    <xf numFmtId="0" fontId="5" fillId="0" borderId="68" xfId="0" applyFont="1" applyBorder="1" applyAlignment="1" applyProtection="1">
      <alignment vertical="center" wrapText="1"/>
      <protection hidden="1"/>
    </xf>
    <xf numFmtId="0" fontId="5" fillId="0" borderId="28" xfId="0" applyFont="1" applyBorder="1" applyAlignment="1" applyProtection="1">
      <alignment vertical="center" wrapText="1"/>
      <protection hidden="1"/>
    </xf>
    <xf numFmtId="0" fontId="5" fillId="0" borderId="69" xfId="0" applyFont="1" applyBorder="1" applyAlignment="1" applyProtection="1">
      <alignment vertical="center" wrapText="1"/>
      <protection hidden="1"/>
    </xf>
    <xf numFmtId="0" fontId="8" fillId="0" borderId="25" xfId="0" applyFont="1" applyBorder="1" applyAlignment="1" applyProtection="1">
      <alignment horizontal="center" vertical="center" wrapText="1"/>
      <protection hidden="1"/>
    </xf>
    <xf numFmtId="0" fontId="8" fillId="0" borderId="27" xfId="0" applyFont="1" applyBorder="1" applyAlignment="1" applyProtection="1">
      <alignment horizontal="center" vertical="center"/>
      <protection hidden="1"/>
    </xf>
    <xf numFmtId="0" fontId="8" fillId="0" borderId="30" xfId="0" applyFont="1" applyBorder="1" applyAlignment="1" applyProtection="1">
      <alignment horizontal="center" vertical="center"/>
      <protection hidden="1"/>
    </xf>
    <xf numFmtId="166" fontId="14" fillId="9" borderId="1" xfId="2" applyNumberFormat="1" applyFont="1" applyFill="1" applyBorder="1" applyAlignment="1" applyProtection="1">
      <alignment horizontal="center" vertical="center"/>
      <protection hidden="1"/>
    </xf>
    <xf numFmtId="166" fontId="14" fillId="9" borderId="2" xfId="2" applyNumberFormat="1" applyFont="1" applyFill="1" applyBorder="1" applyAlignment="1" applyProtection="1">
      <alignment horizontal="center" vertical="center"/>
      <protection hidden="1"/>
    </xf>
    <xf numFmtId="166" fontId="14" fillId="9" borderId="4" xfId="2" applyNumberFormat="1" applyFont="1" applyFill="1" applyBorder="1" applyAlignment="1" applyProtection="1">
      <alignment horizontal="center" vertical="center"/>
      <protection hidden="1"/>
    </xf>
    <xf numFmtId="0" fontId="5" fillId="0" borderId="1" xfId="0" applyFont="1" applyBorder="1" applyAlignment="1" applyProtection="1">
      <alignment horizontal="center" vertical="center"/>
      <protection hidden="1"/>
    </xf>
    <xf numFmtId="0" fontId="5" fillId="0" borderId="2" xfId="0"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0" fontId="5" fillId="0" borderId="52" xfId="0" applyFont="1" applyBorder="1" applyAlignment="1" applyProtection="1">
      <alignment horizontal="left" vertical="center" wrapText="1"/>
      <protection hidden="1"/>
    </xf>
    <xf numFmtId="0" fontId="5" fillId="0" borderId="55" xfId="0" applyFont="1" applyBorder="1" applyAlignment="1" applyProtection="1">
      <alignment horizontal="left" vertical="center"/>
      <protection hidden="1"/>
    </xf>
    <xf numFmtId="0" fontId="5" fillId="0" borderId="53" xfId="0" applyFont="1" applyBorder="1" applyAlignment="1" applyProtection="1">
      <alignment horizontal="left" vertical="center"/>
      <protection hidden="1"/>
    </xf>
    <xf numFmtId="0" fontId="5" fillId="0" borderId="63" xfId="0" applyFont="1" applyBorder="1" applyAlignment="1" applyProtection="1">
      <alignment horizontal="center" vertical="center" wrapText="1"/>
      <protection hidden="1"/>
    </xf>
    <xf numFmtId="0" fontId="5" fillId="0" borderId="6" xfId="0" applyFont="1" applyBorder="1" applyAlignment="1" applyProtection="1">
      <alignment horizontal="center" vertical="center"/>
      <protection hidden="1"/>
    </xf>
    <xf numFmtId="0" fontId="5" fillId="0" borderId="60" xfId="0" applyFont="1" applyBorder="1" applyAlignment="1" applyProtection="1">
      <alignment horizontal="center" vertical="center"/>
      <protection hidden="1"/>
    </xf>
    <xf numFmtId="0" fontId="5" fillId="0" borderId="14" xfId="0" applyFont="1" applyBorder="1" applyAlignment="1" applyProtection="1">
      <alignment horizontal="center" vertical="center" wrapText="1"/>
      <protection hidden="1"/>
    </xf>
    <xf numFmtId="0" fontId="5" fillId="0" borderId="19" xfId="0" applyFont="1" applyBorder="1" applyAlignment="1" applyProtection="1">
      <alignment horizontal="center" vertical="center"/>
      <protection hidden="1"/>
    </xf>
    <xf numFmtId="0" fontId="5" fillId="0" borderId="58" xfId="0" applyFont="1" applyBorder="1" applyAlignment="1" applyProtection="1">
      <alignment horizontal="center" vertical="center"/>
      <protection hidden="1"/>
    </xf>
    <xf numFmtId="0" fontId="5" fillId="0" borderId="15" xfId="0" applyFont="1" applyBorder="1" applyAlignment="1" applyProtection="1">
      <alignment horizontal="center" vertical="center"/>
      <protection hidden="1"/>
    </xf>
    <xf numFmtId="0" fontId="5" fillId="0" borderId="29" xfId="0" applyFont="1" applyBorder="1" applyAlignment="1" applyProtection="1">
      <alignment horizontal="center" vertical="center" wrapText="1"/>
      <protection hidden="1"/>
    </xf>
    <xf numFmtId="0" fontId="5" fillId="0" borderId="32" xfId="0" applyFont="1" applyBorder="1" applyAlignment="1" applyProtection="1">
      <alignment horizontal="center" vertical="center"/>
      <protection hidden="1"/>
    </xf>
    <xf numFmtId="0" fontId="5" fillId="0" borderId="64" xfId="0" applyFont="1" applyBorder="1" applyAlignment="1" applyProtection="1">
      <alignment horizontal="center" vertical="center"/>
      <protection hidden="1"/>
    </xf>
    <xf numFmtId="0" fontId="5" fillId="0" borderId="30" xfId="0" applyFont="1" applyBorder="1" applyAlignment="1" applyProtection="1">
      <alignment horizontal="center" vertical="center"/>
      <protection hidden="1"/>
    </xf>
    <xf numFmtId="0" fontId="5" fillId="0" borderId="6" xfId="0" applyFont="1" applyBorder="1" applyAlignment="1" applyProtection="1">
      <alignment horizontal="center" vertical="center" wrapText="1"/>
      <protection hidden="1"/>
    </xf>
    <xf numFmtId="0" fontId="5" fillId="0" borderId="60" xfId="0" applyFont="1" applyBorder="1" applyAlignment="1" applyProtection="1">
      <alignment horizontal="center" vertical="center" wrapText="1"/>
      <protection hidden="1"/>
    </xf>
    <xf numFmtId="0" fontId="22" fillId="6" borderId="66" xfId="0" applyFont="1" applyFill="1" applyBorder="1" applyAlignment="1" applyProtection="1">
      <alignment horizontal="center" vertical="center"/>
      <protection hidden="1"/>
    </xf>
    <xf numFmtId="0" fontId="22" fillId="6" borderId="0" xfId="0" applyFont="1" applyFill="1" applyAlignment="1" applyProtection="1">
      <alignment horizontal="center" vertical="center"/>
      <protection hidden="1"/>
    </xf>
    <xf numFmtId="0" fontId="25" fillId="0" borderId="1" xfId="0" applyFont="1" applyBorder="1" applyAlignment="1" applyProtection="1">
      <alignment horizontal="left" wrapText="1"/>
      <protection hidden="1"/>
    </xf>
    <xf numFmtId="0" fontId="25" fillId="0" borderId="2" xfId="0" applyFont="1" applyBorder="1" applyAlignment="1" applyProtection="1">
      <alignment horizontal="left" wrapText="1"/>
      <protection hidden="1"/>
    </xf>
    <xf numFmtId="0" fontId="25" fillId="0" borderId="4" xfId="0" applyFont="1" applyBorder="1" applyAlignment="1" applyProtection="1">
      <alignment horizontal="left" wrapText="1"/>
      <protection hidden="1"/>
    </xf>
    <xf numFmtId="0" fontId="25" fillId="0" borderId="59" xfId="0" applyFont="1" applyBorder="1" applyAlignment="1" applyProtection="1">
      <alignment horizontal="left" wrapText="1"/>
      <protection hidden="1"/>
    </xf>
    <xf numFmtId="0" fontId="25" fillId="0" borderId="7" xfId="0" applyFont="1" applyBorder="1" applyAlignment="1" applyProtection="1">
      <alignment horizontal="left" wrapText="1"/>
      <protection hidden="1"/>
    </xf>
    <xf numFmtId="166" fontId="23" fillId="9" borderId="1" xfId="2" applyNumberFormat="1" applyFont="1" applyFill="1" applyBorder="1" applyAlignment="1" applyProtection="1">
      <alignment horizontal="center" vertical="center"/>
      <protection hidden="1"/>
    </xf>
    <xf numFmtId="0" fontId="24" fillId="9" borderId="2" xfId="0" applyFont="1" applyFill="1" applyBorder="1" applyAlignment="1" applyProtection="1">
      <alignment horizontal="center" vertical="center"/>
      <protection hidden="1"/>
    </xf>
    <xf numFmtId="0" fontId="24" fillId="9" borderId="4" xfId="0" applyFont="1" applyFill="1" applyBorder="1" applyAlignment="1" applyProtection="1">
      <alignment horizontal="center" vertical="center"/>
      <protection hidden="1"/>
    </xf>
    <xf numFmtId="0" fontId="21" fillId="0" borderId="36" xfId="0" applyFont="1" applyBorder="1" applyAlignment="1" applyProtection="1">
      <alignment horizontal="center" vertical="center" wrapText="1"/>
      <protection hidden="1"/>
    </xf>
    <xf numFmtId="0" fontId="21" fillId="0" borderId="40" xfId="0" applyFont="1" applyBorder="1" applyAlignment="1" applyProtection="1">
      <alignment horizontal="center" vertical="center"/>
      <protection hidden="1"/>
    </xf>
    <xf numFmtId="0" fontId="21" fillId="0" borderId="39" xfId="0" applyFont="1" applyBorder="1" applyAlignment="1" applyProtection="1">
      <alignment horizontal="center" vertical="center" wrapText="1"/>
      <protection hidden="1"/>
    </xf>
    <xf numFmtId="0" fontId="21" fillId="0" borderId="22" xfId="0" applyFont="1" applyBorder="1" applyAlignment="1" applyProtection="1">
      <alignment horizontal="center" vertical="center"/>
      <protection hidden="1"/>
    </xf>
    <xf numFmtId="0" fontId="21" fillId="0" borderId="48" xfId="0" applyFont="1" applyBorder="1" applyAlignment="1" applyProtection="1">
      <alignment horizontal="center" vertical="center" wrapText="1"/>
      <protection hidden="1"/>
    </xf>
    <xf numFmtId="0" fontId="21" fillId="0" borderId="49" xfId="0" applyFont="1" applyBorder="1" applyAlignment="1" applyProtection="1">
      <alignment horizontal="center" vertical="center"/>
      <protection hidden="1"/>
    </xf>
    <xf numFmtId="0" fontId="21" fillId="0" borderId="52" xfId="0" applyFont="1" applyBorder="1" applyAlignment="1" applyProtection="1">
      <alignment horizontal="center" vertical="center" wrapText="1"/>
      <protection hidden="1"/>
    </xf>
    <xf numFmtId="0" fontId="21" fillId="0" borderId="53" xfId="0" applyFont="1" applyBorder="1" applyAlignment="1" applyProtection="1">
      <alignment horizontal="center" vertical="center"/>
      <protection hidden="1"/>
    </xf>
    <xf numFmtId="0" fontId="11" fillId="0" borderId="59" xfId="0" applyFont="1" applyBorder="1" applyAlignment="1" applyProtection="1">
      <alignment horizontal="left" vertical="center" wrapText="1"/>
      <protection hidden="1"/>
    </xf>
    <xf numFmtId="0" fontId="11" fillId="0" borderId="7" xfId="0" applyFont="1" applyBorder="1" applyAlignment="1" applyProtection="1">
      <alignment horizontal="left" vertical="center" wrapText="1"/>
      <protection hidden="1"/>
    </xf>
    <xf numFmtId="166" fontId="17" fillId="9" borderId="1" xfId="2" applyNumberFormat="1" applyFont="1" applyFill="1" applyBorder="1" applyAlignment="1" applyProtection="1">
      <alignment horizontal="center" vertical="center" wrapText="1"/>
      <protection hidden="1"/>
    </xf>
    <xf numFmtId="0" fontId="18" fillId="9" borderId="2" xfId="0" applyFont="1" applyFill="1" applyBorder="1" applyAlignment="1" applyProtection="1">
      <alignment horizontal="center" vertical="center"/>
      <protection hidden="1"/>
    </xf>
    <xf numFmtId="0" fontId="18" fillId="9" borderId="4" xfId="0" applyFont="1" applyFill="1" applyBorder="1" applyAlignment="1" applyProtection="1">
      <alignment horizontal="center" vertical="center"/>
      <protection hidden="1"/>
    </xf>
    <xf numFmtId="0" fontId="5" fillId="0" borderId="36" xfId="0" applyFont="1" applyBorder="1" applyAlignment="1" applyProtection="1">
      <alignment horizontal="center" vertical="center" wrapText="1"/>
      <protection hidden="1"/>
    </xf>
    <xf numFmtId="0" fontId="5" fillId="0" borderId="40" xfId="0" applyFont="1" applyBorder="1" applyAlignment="1" applyProtection="1">
      <alignment horizontal="center" vertical="center"/>
      <protection hidden="1"/>
    </xf>
    <xf numFmtId="0" fontId="5" fillId="0" borderId="39" xfId="0" applyFont="1" applyBorder="1" applyAlignment="1" applyProtection="1">
      <alignment horizontal="center" vertical="center" wrapText="1"/>
      <protection hidden="1"/>
    </xf>
    <xf numFmtId="0" fontId="5" fillId="0" borderId="22" xfId="0" applyFont="1" applyBorder="1" applyAlignment="1" applyProtection="1">
      <alignment horizontal="center" vertical="center"/>
      <protection hidden="1"/>
    </xf>
    <xf numFmtId="0" fontId="5" fillId="0" borderId="48" xfId="0" applyFont="1" applyBorder="1" applyAlignment="1" applyProtection="1">
      <alignment horizontal="center" vertical="center" wrapText="1"/>
      <protection hidden="1"/>
    </xf>
    <xf numFmtId="0" fontId="5" fillId="0" borderId="49" xfId="0" applyFont="1" applyBorder="1" applyAlignment="1" applyProtection="1">
      <alignment horizontal="center" vertical="center"/>
      <protection hidden="1"/>
    </xf>
    <xf numFmtId="0" fontId="11" fillId="0" borderId="1" xfId="0" applyFont="1" applyBorder="1" applyAlignment="1" applyProtection="1">
      <alignment horizontal="left" vertical="center" wrapText="1"/>
      <protection hidden="1"/>
    </xf>
    <xf numFmtId="0" fontId="11" fillId="0" borderId="2" xfId="0" applyFont="1" applyBorder="1" applyAlignment="1" applyProtection="1">
      <alignment horizontal="left" vertical="center" wrapText="1"/>
      <protection hidden="1"/>
    </xf>
    <xf numFmtId="0" fontId="5" fillId="0" borderId="52" xfId="0" applyFont="1" applyBorder="1" applyAlignment="1" applyProtection="1">
      <alignment horizontal="center" vertical="center" wrapText="1"/>
      <protection hidden="1"/>
    </xf>
    <xf numFmtId="0" fontId="5" fillId="0" borderId="53" xfId="0" applyFont="1" applyBorder="1" applyAlignment="1" applyProtection="1">
      <alignment horizontal="center" vertical="center"/>
      <protection hidden="1"/>
    </xf>
    <xf numFmtId="166" fontId="17" fillId="9" borderId="1" xfId="2" applyNumberFormat="1" applyFont="1" applyFill="1" applyBorder="1" applyAlignment="1" applyProtection="1">
      <alignment horizontal="center" vertical="justify"/>
      <protection hidden="1"/>
    </xf>
    <xf numFmtId="0" fontId="18" fillId="9" borderId="2" xfId="0" applyFont="1" applyFill="1" applyBorder="1" applyAlignment="1" applyProtection="1">
      <alignment horizontal="center" vertical="justify"/>
      <protection hidden="1"/>
    </xf>
    <xf numFmtId="0" fontId="18" fillId="9" borderId="4" xfId="0" applyFont="1" applyFill="1" applyBorder="1" applyAlignment="1" applyProtection="1">
      <alignment horizontal="center" vertical="justify"/>
      <protection hidden="1"/>
    </xf>
    <xf numFmtId="0" fontId="2" fillId="9" borderId="1" xfId="0" applyFont="1" applyFill="1" applyBorder="1" applyAlignment="1" applyProtection="1">
      <alignment horizontal="center" wrapText="1"/>
      <protection hidden="1"/>
    </xf>
    <xf numFmtId="0" fontId="2" fillId="9" borderId="2" xfId="0" applyFont="1" applyFill="1" applyBorder="1" applyAlignment="1" applyProtection="1">
      <alignment horizontal="center" wrapText="1"/>
      <protection hidden="1"/>
    </xf>
    <xf numFmtId="0" fontId="2" fillId="9" borderId="2" xfId="0" applyFont="1" applyFill="1" applyBorder="1" applyAlignment="1" applyProtection="1">
      <alignment horizontal="center"/>
      <protection hidden="1"/>
    </xf>
    <xf numFmtId="0" fontId="2" fillId="9" borderId="4" xfId="0" applyFont="1" applyFill="1" applyBorder="1" applyAlignment="1" applyProtection="1">
      <alignment horizontal="center"/>
      <protection hidden="1"/>
    </xf>
    <xf numFmtId="0" fontId="2" fillId="0" borderId="59" xfId="0" applyFont="1" applyBorder="1" applyAlignment="1" applyProtection="1">
      <alignment horizontal="left"/>
      <protection hidden="1"/>
    </xf>
    <xf numFmtId="0" fontId="2" fillId="0" borderId="7" xfId="0" applyFont="1" applyBorder="1" applyAlignment="1" applyProtection="1">
      <alignment horizontal="left"/>
      <protection hidden="1"/>
    </xf>
    <xf numFmtId="0" fontId="2" fillId="9" borderId="4" xfId="0" applyFont="1" applyFill="1" applyBorder="1" applyAlignment="1" applyProtection="1">
      <alignment horizontal="center" wrapText="1"/>
      <protection hidden="1"/>
    </xf>
    <xf numFmtId="0" fontId="10" fillId="0" borderId="1" xfId="0" applyFont="1" applyBorder="1" applyAlignment="1" applyProtection="1">
      <alignment horizontal="right"/>
      <protection hidden="1"/>
    </xf>
    <xf numFmtId="0" fontId="10" fillId="0" borderId="2" xfId="0" applyFont="1" applyBorder="1" applyAlignment="1" applyProtection="1">
      <alignment horizontal="right"/>
      <protection hidden="1"/>
    </xf>
    <xf numFmtId="0" fontId="10" fillId="0" borderId="4" xfId="0" applyFont="1" applyBorder="1" applyAlignment="1" applyProtection="1">
      <alignment horizontal="right"/>
      <protection hidden="1"/>
    </xf>
    <xf numFmtId="0" fontId="2" fillId="9" borderId="18" xfId="0" applyFont="1" applyFill="1" applyBorder="1" applyAlignment="1" applyProtection="1">
      <alignment horizontal="center" wrapText="1"/>
      <protection hidden="1"/>
    </xf>
    <xf numFmtId="0" fontId="2" fillId="9" borderId="44" xfId="0" applyFont="1" applyFill="1" applyBorder="1" applyAlignment="1" applyProtection="1">
      <alignment horizontal="center" wrapText="1"/>
      <protection hidden="1"/>
    </xf>
    <xf numFmtId="0" fontId="11" fillId="0" borderId="1" xfId="0" applyFont="1" applyBorder="1" applyAlignment="1" applyProtection="1">
      <alignment horizontal="right" vertical="center" wrapText="1"/>
      <protection hidden="1"/>
    </xf>
    <xf numFmtId="0" fontId="11" fillId="0" borderId="2" xfId="0" applyFont="1" applyBorder="1" applyAlignment="1" applyProtection="1">
      <alignment horizontal="right" vertical="center" wrapText="1"/>
      <protection hidden="1"/>
    </xf>
    <xf numFmtId="0" fontId="11" fillId="0" borderId="4" xfId="0" applyFont="1" applyBorder="1" applyAlignment="1" applyProtection="1">
      <alignment horizontal="right" vertical="center" wrapText="1"/>
      <protection hidden="1"/>
    </xf>
    <xf numFmtId="0" fontId="34" fillId="5" borderId="1" xfId="0" applyFont="1" applyFill="1" applyBorder="1" applyAlignment="1" applyProtection="1">
      <alignment horizontal="right" vertical="center" wrapText="1"/>
      <protection hidden="1"/>
    </xf>
    <xf numFmtId="0" fontId="34" fillId="5" borderId="2" xfId="0" applyFont="1" applyFill="1" applyBorder="1" applyAlignment="1" applyProtection="1">
      <alignment horizontal="right" vertical="center" wrapText="1"/>
      <protection hidden="1"/>
    </xf>
    <xf numFmtId="0" fontId="34" fillId="5" borderId="23" xfId="0" applyFont="1" applyFill="1" applyBorder="1" applyAlignment="1" applyProtection="1">
      <alignment horizontal="right" vertical="center" wrapText="1"/>
      <protection hidden="1"/>
    </xf>
    <xf numFmtId="10" fontId="10" fillId="0" borderId="63" xfId="1" applyNumberFormat="1" applyFont="1" applyBorder="1" applyAlignment="1" applyProtection="1">
      <alignment horizontal="center" vertical="center"/>
      <protection hidden="1"/>
    </xf>
    <xf numFmtId="10" fontId="10" fillId="0" borderId="60" xfId="1" applyNumberFormat="1" applyFont="1" applyBorder="1" applyAlignment="1" applyProtection="1">
      <alignment horizontal="center" vertical="center"/>
      <protection hidden="1"/>
    </xf>
    <xf numFmtId="0" fontId="7" fillId="0" borderId="24" xfId="0" applyFont="1" applyBorder="1" applyAlignment="1" applyProtection="1">
      <alignment horizontal="center" vertical="center" textRotation="90" wrapText="1"/>
      <protection hidden="1"/>
    </xf>
    <xf numFmtId="0" fontId="7" fillId="0" borderId="72" xfId="0" applyFont="1" applyBorder="1" applyAlignment="1" applyProtection="1">
      <alignment horizontal="center" vertical="center" textRotation="90"/>
      <protection hidden="1"/>
    </xf>
    <xf numFmtId="0" fontId="7" fillId="0" borderId="28" xfId="0" applyFont="1" applyBorder="1" applyAlignment="1" applyProtection="1">
      <alignment horizontal="center" vertical="center" textRotation="90"/>
      <protection hidden="1"/>
    </xf>
    <xf numFmtId="0" fontId="11" fillId="0" borderId="24" xfId="0" applyFont="1" applyBorder="1" applyAlignment="1" applyProtection="1">
      <alignment horizontal="center" vertical="center" textRotation="90" wrapText="1"/>
      <protection hidden="1"/>
    </xf>
    <xf numFmtId="0" fontId="11" fillId="0" borderId="72" xfId="0" applyFont="1" applyBorder="1" applyAlignment="1" applyProtection="1">
      <alignment horizontal="center" vertical="center" textRotation="90"/>
      <protection hidden="1"/>
    </xf>
    <xf numFmtId="0" fontId="11" fillId="0" borderId="28" xfId="0" applyFont="1" applyBorder="1" applyAlignment="1" applyProtection="1">
      <alignment horizontal="center" vertical="center" textRotation="90"/>
      <protection hidden="1"/>
    </xf>
    <xf numFmtId="0" fontId="5" fillId="10" borderId="1" xfId="0" applyFont="1" applyFill="1" applyBorder="1" applyAlignment="1" applyProtection="1">
      <alignment horizontal="center" vertical="center" wrapText="1"/>
      <protection hidden="1"/>
    </xf>
    <xf numFmtId="0" fontId="5" fillId="10" borderId="4" xfId="0" applyFont="1" applyFill="1" applyBorder="1" applyAlignment="1" applyProtection="1">
      <alignment horizontal="center" vertical="center"/>
      <protection hidden="1"/>
    </xf>
    <xf numFmtId="0" fontId="0" fillId="6" borderId="18" xfId="0" applyFill="1" applyBorder="1" applyAlignment="1" applyProtection="1">
      <alignment horizontal="center"/>
      <protection hidden="1"/>
    </xf>
    <xf numFmtId="0" fontId="5" fillId="10" borderId="2" xfId="0" applyFont="1" applyFill="1" applyBorder="1" applyAlignment="1" applyProtection="1">
      <alignment horizontal="center" vertical="center" wrapText="1"/>
      <protection hidden="1"/>
    </xf>
    <xf numFmtId="0" fontId="0" fillId="6" borderId="52" xfId="0" applyFill="1" applyBorder="1" applyAlignment="1" applyProtection="1">
      <alignment horizontal="left" vertical="top" wrapText="1"/>
      <protection hidden="1"/>
    </xf>
    <xf numFmtId="0" fontId="0" fillId="6" borderId="55" xfId="0" applyFill="1" applyBorder="1" applyAlignment="1" applyProtection="1">
      <alignment horizontal="left" vertical="top" wrapText="1"/>
      <protection hidden="1"/>
    </xf>
    <xf numFmtId="0" fontId="5" fillId="6" borderId="52" xfId="0" applyFont="1" applyFill="1" applyBorder="1" applyAlignment="1" applyProtection="1">
      <alignment horizontal="center" vertical="center" wrapText="1"/>
      <protection hidden="1"/>
    </xf>
    <xf numFmtId="0" fontId="5" fillId="6" borderId="55" xfId="0" applyFont="1" applyFill="1" applyBorder="1" applyAlignment="1" applyProtection="1">
      <alignment horizontal="center" vertical="center" wrapText="1"/>
      <protection hidden="1"/>
    </xf>
    <xf numFmtId="3" fontId="5" fillId="6" borderId="52" xfId="0" applyNumberFormat="1" applyFont="1" applyFill="1" applyBorder="1" applyAlignment="1" applyProtection="1">
      <alignment horizontal="center" vertical="center"/>
      <protection hidden="1"/>
    </xf>
    <xf numFmtId="3" fontId="5" fillId="6" borderId="55" xfId="0" applyNumberFormat="1" applyFont="1" applyFill="1" applyBorder="1" applyAlignment="1" applyProtection="1">
      <alignment horizontal="center" vertical="center"/>
      <protection hidden="1"/>
    </xf>
    <xf numFmtId="0" fontId="5" fillId="10" borderId="63" xfId="0" applyFont="1" applyFill="1" applyBorder="1" applyAlignment="1" applyProtection="1">
      <alignment horizontal="center" vertical="center" wrapText="1"/>
      <protection hidden="1"/>
    </xf>
    <xf numFmtId="0" fontId="5" fillId="10" borderId="6" xfId="0" applyFont="1" applyFill="1" applyBorder="1" applyAlignment="1" applyProtection="1">
      <alignment horizontal="center" vertical="center"/>
      <protection hidden="1"/>
    </xf>
    <xf numFmtId="0" fontId="5" fillId="10" borderId="60" xfId="0" applyFont="1" applyFill="1" applyBorder="1" applyAlignment="1" applyProtection="1">
      <alignment horizontal="center" vertical="center"/>
      <protection hidden="1"/>
    </xf>
    <xf numFmtId="0" fontId="5" fillId="10" borderId="6" xfId="0" applyFont="1" applyFill="1" applyBorder="1" applyAlignment="1" applyProtection="1">
      <alignment horizontal="center" vertical="center" wrapText="1"/>
      <protection hidden="1"/>
    </xf>
    <xf numFmtId="0" fontId="5" fillId="10" borderId="60" xfId="0" applyFont="1" applyFill="1" applyBorder="1" applyAlignment="1" applyProtection="1">
      <alignment horizontal="center" vertical="center" wrapText="1"/>
      <protection hidden="1"/>
    </xf>
    <xf numFmtId="0" fontId="5" fillId="6" borderId="53" xfId="0" applyFont="1" applyFill="1" applyBorder="1" applyAlignment="1" applyProtection="1">
      <alignment horizontal="center" vertical="center" wrapText="1"/>
      <protection hidden="1"/>
    </xf>
    <xf numFmtId="0" fontId="0" fillId="6" borderId="53" xfId="0" applyFill="1" applyBorder="1" applyAlignment="1" applyProtection="1">
      <alignment horizontal="left" vertical="top" wrapText="1"/>
      <protection hidden="1"/>
    </xf>
    <xf numFmtId="3" fontId="5" fillId="6" borderId="55" xfId="0" applyNumberFormat="1" applyFont="1" applyFill="1" applyBorder="1" applyAlignment="1" applyProtection="1">
      <alignment horizontal="center" vertical="center" wrapText="1"/>
      <protection hidden="1"/>
    </xf>
    <xf numFmtId="3" fontId="5" fillId="6" borderId="53" xfId="0" applyNumberFormat="1" applyFont="1" applyFill="1" applyBorder="1" applyAlignment="1" applyProtection="1">
      <alignment horizontal="center" vertical="center" wrapText="1"/>
      <protection hidden="1"/>
    </xf>
    <xf numFmtId="0" fontId="5" fillId="6" borderId="55" xfId="0" applyFont="1" applyFill="1" applyBorder="1" applyAlignment="1" applyProtection="1">
      <alignment horizontal="left" vertical="top" wrapText="1"/>
      <protection hidden="1"/>
    </xf>
  </cellXfs>
  <cellStyles count="4">
    <cellStyle name="Comma" xfId="2" builtinId="3"/>
    <cellStyle name="Hyperlink" xfId="3" builtinId="8"/>
    <cellStyle name="Normal" xfId="0" builtinId="0"/>
    <cellStyle name="Percent" xfId="1" builtinId="5"/>
  </cellStyles>
  <dxfs count="9">
    <dxf>
      <font>
        <color rgb="FFFFFF00"/>
      </font>
      <fill>
        <patternFill>
          <bgColor rgb="FFFF0000"/>
        </patternFill>
      </fill>
    </dxf>
    <dxf>
      <font>
        <b/>
        <i val="0"/>
        <color rgb="FFFFFF00"/>
      </font>
      <fill>
        <patternFill>
          <fgColor rgb="FFFF0000"/>
          <bgColor rgb="FFFF0000"/>
        </patternFill>
      </fill>
    </dxf>
    <dxf>
      <font>
        <color rgb="FFFFFF00"/>
      </font>
      <fill>
        <patternFill>
          <bgColor rgb="FFFF0000"/>
        </patternFill>
      </fill>
    </dxf>
    <dxf>
      <font>
        <b/>
        <i val="0"/>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21981</xdr:colOff>
      <xdr:row>0</xdr:row>
      <xdr:rowOff>1</xdr:rowOff>
    </xdr:from>
    <xdr:to>
      <xdr:col>10</xdr:col>
      <xdr:colOff>1429043</xdr:colOff>
      <xdr:row>6</xdr:row>
      <xdr:rowOff>65275</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81" y="1"/>
          <a:ext cx="7480788" cy="12120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80</xdr:row>
      <xdr:rowOff>43963</xdr:rowOff>
    </xdr:from>
    <xdr:ext cx="7480788" cy="1212084"/>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84521"/>
          <a:ext cx="7480788" cy="121208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L158"/>
  <sheetViews>
    <sheetView view="pageBreakPreview" zoomScale="130" zoomScaleNormal="130" zoomScaleSheetLayoutView="130" workbookViewId="0">
      <selection activeCell="A11" sqref="A11"/>
    </sheetView>
  </sheetViews>
  <sheetFormatPr defaultColWidth="9.140625" defaultRowHeight="15"/>
  <cols>
    <col min="1" max="1" width="9.140625" style="1" customWidth="1"/>
    <col min="2" max="10" width="9.140625" style="1"/>
    <col min="11" max="11" width="21.5703125" style="1" customWidth="1"/>
    <col min="12" max="16384" width="9.140625" style="1"/>
  </cols>
  <sheetData>
    <row r="8" spans="1:11" ht="18.75">
      <c r="A8" s="341" t="s">
        <v>0</v>
      </c>
      <c r="B8" s="341"/>
      <c r="C8" s="341"/>
      <c r="D8" s="341"/>
      <c r="E8" s="341"/>
      <c r="F8" s="341"/>
      <c r="G8" s="341"/>
      <c r="H8" s="341"/>
      <c r="I8" s="341"/>
      <c r="J8" s="341"/>
      <c r="K8" s="341"/>
    </row>
    <row r="9" spans="1:11" ht="6" customHeight="1"/>
    <row r="10" spans="1:11">
      <c r="A10" s="240" t="s">
        <v>1</v>
      </c>
      <c r="B10" s="241"/>
      <c r="C10" s="241"/>
      <c r="D10" s="241"/>
      <c r="E10" s="241"/>
      <c r="F10" s="241"/>
      <c r="G10" s="241"/>
      <c r="H10" s="241"/>
      <c r="I10" s="241"/>
      <c r="J10" s="241"/>
      <c r="K10" s="241"/>
    </row>
    <row r="11" spans="1:11">
      <c r="A11" s="241" t="s">
        <v>2</v>
      </c>
      <c r="B11" s="241"/>
      <c r="C11" s="241"/>
      <c r="D11" s="241"/>
      <c r="E11" s="241"/>
      <c r="F11" s="241"/>
      <c r="G11" s="241"/>
      <c r="H11" s="241"/>
      <c r="I11" s="241"/>
      <c r="J11" s="241"/>
      <c r="K11" s="241"/>
    </row>
    <row r="12" spans="1:11">
      <c r="A12" s="241" t="s">
        <v>3</v>
      </c>
      <c r="B12" s="241"/>
      <c r="C12" s="241"/>
      <c r="D12" s="241"/>
      <c r="E12" s="241"/>
      <c r="F12" s="241"/>
      <c r="G12" s="241"/>
      <c r="H12" s="241"/>
      <c r="I12" s="241"/>
      <c r="J12" s="241"/>
      <c r="K12" s="241"/>
    </row>
    <row r="13" spans="1:11" ht="6" customHeight="1"/>
    <row r="14" spans="1:11">
      <c r="A14" s="240" t="s">
        <v>4</v>
      </c>
      <c r="B14" s="241"/>
      <c r="C14" s="241"/>
      <c r="D14" s="241"/>
      <c r="E14" s="241"/>
      <c r="F14" s="241"/>
      <c r="G14" s="241"/>
      <c r="H14" s="241"/>
      <c r="I14" s="241"/>
      <c r="J14" s="241"/>
      <c r="K14" s="241"/>
    </row>
    <row r="15" spans="1:11">
      <c r="A15" s="241" t="s">
        <v>5</v>
      </c>
      <c r="B15" s="241"/>
      <c r="C15" s="241"/>
      <c r="D15" s="241"/>
      <c r="E15" s="241"/>
      <c r="F15" s="241"/>
      <c r="G15" s="241"/>
      <c r="H15" s="241"/>
      <c r="I15" s="241"/>
      <c r="J15" s="241"/>
      <c r="K15" s="241"/>
    </row>
    <row r="16" spans="1:11">
      <c r="A16" s="241" t="s">
        <v>6</v>
      </c>
      <c r="B16" s="241"/>
      <c r="C16" s="241"/>
      <c r="D16" s="241"/>
      <c r="E16" s="241"/>
      <c r="F16" s="241"/>
      <c r="G16" s="241"/>
      <c r="H16" s="241"/>
      <c r="I16" s="241"/>
      <c r="J16" s="241"/>
      <c r="K16" s="241"/>
    </row>
    <row r="17" spans="1:11">
      <c r="A17" s="241" t="s">
        <v>7</v>
      </c>
      <c r="B17" s="241"/>
      <c r="C17" s="241"/>
      <c r="D17" s="241"/>
      <c r="E17" s="241"/>
      <c r="F17" s="241"/>
      <c r="G17" s="241"/>
      <c r="H17" s="241"/>
      <c r="I17" s="241"/>
      <c r="J17" s="241"/>
      <c r="K17" s="241"/>
    </row>
    <row r="18" spans="1:11">
      <c r="A18" s="241" t="s">
        <v>8</v>
      </c>
      <c r="B18" s="241"/>
      <c r="C18" s="241"/>
      <c r="D18" s="241"/>
      <c r="E18" s="241"/>
      <c r="F18" s="241"/>
      <c r="G18" s="241"/>
      <c r="H18" s="241"/>
      <c r="I18" s="241"/>
      <c r="J18" s="241"/>
      <c r="K18" s="241"/>
    </row>
    <row r="19" spans="1:11">
      <c r="A19" s="241" t="s">
        <v>9</v>
      </c>
      <c r="B19" s="241"/>
      <c r="C19" s="241"/>
      <c r="D19" s="241"/>
      <c r="E19" s="241"/>
      <c r="F19" s="241"/>
      <c r="G19" s="241"/>
      <c r="H19" s="241"/>
      <c r="I19" s="241"/>
      <c r="J19" s="241"/>
      <c r="K19" s="241"/>
    </row>
    <row r="20" spans="1:11">
      <c r="A20" s="241" t="s">
        <v>10</v>
      </c>
      <c r="B20" s="241"/>
      <c r="C20" s="241"/>
      <c r="D20" s="241"/>
      <c r="E20" s="241"/>
      <c r="F20" s="241"/>
      <c r="G20" s="241"/>
      <c r="H20" s="241"/>
      <c r="I20" s="241"/>
      <c r="J20" s="241"/>
      <c r="K20" s="241"/>
    </row>
    <row r="21" spans="1:11">
      <c r="A21" s="241" t="s">
        <v>11</v>
      </c>
      <c r="B21" s="241"/>
      <c r="C21" s="241"/>
      <c r="D21" s="241"/>
      <c r="E21" s="241"/>
      <c r="F21" s="241"/>
      <c r="G21" s="241"/>
      <c r="H21" s="241"/>
      <c r="I21" s="241"/>
      <c r="J21" s="241"/>
      <c r="K21" s="241"/>
    </row>
    <row r="22" spans="1:11">
      <c r="A22" s="241" t="s">
        <v>12</v>
      </c>
      <c r="B22" s="241"/>
      <c r="C22" s="241"/>
      <c r="D22" s="241"/>
      <c r="E22" s="241"/>
      <c r="F22" s="241"/>
      <c r="G22" s="241"/>
      <c r="H22" s="241"/>
      <c r="I22" s="241"/>
      <c r="J22" s="241"/>
      <c r="K22" s="241"/>
    </row>
    <row r="23" spans="1:11">
      <c r="A23" s="241" t="s">
        <v>13</v>
      </c>
      <c r="B23" s="241"/>
      <c r="C23" s="241"/>
      <c r="D23" s="241"/>
      <c r="E23" s="241"/>
      <c r="F23" s="241"/>
      <c r="G23" s="241"/>
      <c r="H23" s="241"/>
      <c r="I23" s="241"/>
      <c r="J23" s="241"/>
      <c r="K23" s="241"/>
    </row>
    <row r="24" spans="1:11">
      <c r="A24" s="241" t="s">
        <v>14</v>
      </c>
      <c r="B24" s="241"/>
      <c r="C24" s="241"/>
      <c r="D24" s="241"/>
      <c r="E24" s="241"/>
      <c r="F24" s="241"/>
      <c r="G24" s="241"/>
      <c r="H24" s="241"/>
      <c r="I24" s="241"/>
      <c r="J24" s="241"/>
      <c r="K24" s="241"/>
    </row>
    <row r="25" spans="1:11" ht="6" customHeight="1">
      <c r="A25" s="241"/>
      <c r="B25" s="241"/>
      <c r="C25" s="241"/>
      <c r="D25" s="241"/>
      <c r="E25" s="241"/>
      <c r="F25" s="241"/>
      <c r="G25" s="241"/>
      <c r="H25" s="241"/>
      <c r="I25" s="241"/>
      <c r="J25" s="241"/>
      <c r="K25" s="241"/>
    </row>
    <row r="26" spans="1:11">
      <c r="A26" s="240" t="s">
        <v>15</v>
      </c>
      <c r="B26" s="241"/>
      <c r="C26" s="241"/>
      <c r="D26" s="241"/>
      <c r="E26" s="241"/>
      <c r="F26" s="241"/>
      <c r="G26" s="241"/>
      <c r="H26" s="241"/>
      <c r="I26" s="241"/>
      <c r="J26" s="241"/>
      <c r="K26" s="241"/>
    </row>
    <row r="27" spans="1:11">
      <c r="A27" s="241" t="s">
        <v>16</v>
      </c>
      <c r="B27" s="241"/>
      <c r="C27" s="241"/>
      <c r="D27" s="241"/>
      <c r="E27" s="241"/>
      <c r="F27" s="241"/>
      <c r="G27" s="241"/>
      <c r="H27" s="241"/>
      <c r="I27" s="241"/>
      <c r="J27" s="241"/>
      <c r="K27" s="241"/>
    </row>
    <row r="28" spans="1:11">
      <c r="A28" s="241" t="s">
        <v>17</v>
      </c>
      <c r="B28" s="241"/>
      <c r="C28" s="241"/>
      <c r="D28" s="241"/>
      <c r="E28" s="241"/>
      <c r="F28" s="241"/>
      <c r="G28" s="241"/>
      <c r="H28" s="241"/>
      <c r="I28" s="241"/>
      <c r="J28" s="241"/>
      <c r="K28" s="241"/>
    </row>
    <row r="29" spans="1:11">
      <c r="A29" s="241" t="s">
        <v>18</v>
      </c>
      <c r="B29" s="241"/>
      <c r="C29" s="241"/>
      <c r="D29" s="241"/>
      <c r="E29" s="241"/>
      <c r="F29" s="241"/>
      <c r="G29" s="241"/>
      <c r="H29" s="241"/>
      <c r="I29" s="241"/>
      <c r="J29" s="241"/>
      <c r="K29" s="241"/>
    </row>
    <row r="30" spans="1:11" ht="6" customHeight="1">
      <c r="A30" s="241"/>
      <c r="B30" s="241"/>
      <c r="C30" s="241"/>
      <c r="D30" s="241"/>
      <c r="E30" s="241"/>
      <c r="F30" s="241"/>
      <c r="G30" s="241"/>
      <c r="H30" s="241"/>
      <c r="I30" s="241"/>
      <c r="J30" s="241"/>
      <c r="K30" s="241"/>
    </row>
    <row r="31" spans="1:11">
      <c r="A31" s="240" t="s">
        <v>19</v>
      </c>
      <c r="B31" s="241"/>
      <c r="C31" s="241"/>
      <c r="D31" s="241"/>
      <c r="E31" s="241"/>
      <c r="F31" s="241"/>
      <c r="G31" s="241"/>
      <c r="H31" s="241"/>
      <c r="I31" s="241"/>
      <c r="J31" s="241"/>
      <c r="K31" s="241"/>
    </row>
    <row r="32" spans="1:11">
      <c r="A32" s="241" t="s">
        <v>20</v>
      </c>
      <c r="B32" s="241"/>
      <c r="C32" s="241"/>
      <c r="D32" s="241"/>
      <c r="E32" s="241"/>
      <c r="F32" s="241"/>
      <c r="G32" s="241"/>
      <c r="H32" s="241"/>
      <c r="I32" s="241"/>
      <c r="J32" s="241"/>
      <c r="K32" s="241"/>
    </row>
    <row r="33" spans="1:11">
      <c r="A33" s="241" t="s">
        <v>21</v>
      </c>
      <c r="B33" s="241"/>
      <c r="C33" s="241"/>
      <c r="D33" s="241"/>
      <c r="E33" s="241"/>
      <c r="F33" s="241"/>
      <c r="G33" s="241"/>
      <c r="H33" s="241"/>
      <c r="I33" s="241"/>
      <c r="J33" s="241"/>
      <c r="K33" s="241"/>
    </row>
    <row r="34" spans="1:11">
      <c r="A34" s="241" t="s">
        <v>22</v>
      </c>
      <c r="B34" s="241"/>
      <c r="C34" s="241"/>
      <c r="D34" s="241"/>
      <c r="E34" s="241"/>
      <c r="F34" s="241"/>
      <c r="G34" s="241"/>
      <c r="H34" s="241"/>
      <c r="I34" s="241"/>
      <c r="J34" s="241"/>
      <c r="K34" s="241"/>
    </row>
    <row r="35" spans="1:11" ht="6" customHeight="1">
      <c r="A35" s="241"/>
      <c r="B35" s="241"/>
      <c r="C35" s="241"/>
      <c r="D35" s="241"/>
      <c r="E35" s="241"/>
      <c r="F35" s="241"/>
      <c r="G35" s="241"/>
      <c r="H35" s="241"/>
      <c r="I35" s="241"/>
      <c r="J35" s="241"/>
      <c r="K35" s="241"/>
    </row>
    <row r="36" spans="1:11">
      <c r="A36" s="240" t="s">
        <v>23</v>
      </c>
      <c r="B36" s="241"/>
      <c r="C36" s="241"/>
      <c r="D36" s="241"/>
      <c r="E36" s="241"/>
      <c r="F36" s="241"/>
      <c r="G36" s="241"/>
      <c r="H36" s="241"/>
      <c r="I36" s="241"/>
      <c r="J36" s="241"/>
      <c r="K36" s="241"/>
    </row>
    <row r="37" spans="1:11">
      <c r="A37" s="241" t="s">
        <v>24</v>
      </c>
      <c r="B37" s="241"/>
      <c r="C37" s="241"/>
      <c r="D37" s="241"/>
      <c r="E37" s="241"/>
      <c r="F37" s="241"/>
      <c r="G37" s="241"/>
      <c r="H37" s="241"/>
      <c r="I37" s="241"/>
      <c r="J37" s="241"/>
      <c r="K37" s="241"/>
    </row>
    <row r="38" spans="1:11">
      <c r="A38" s="241" t="s">
        <v>25</v>
      </c>
      <c r="B38" s="241"/>
      <c r="C38" s="241"/>
      <c r="D38" s="241"/>
      <c r="E38" s="241"/>
      <c r="F38" s="241"/>
      <c r="G38" s="241"/>
      <c r="H38" s="241"/>
      <c r="I38" s="241"/>
      <c r="J38" s="241"/>
      <c r="K38" s="241"/>
    </row>
    <row r="39" spans="1:11" ht="6" customHeight="1">
      <c r="A39" s="241"/>
      <c r="B39" s="241"/>
      <c r="C39" s="241"/>
      <c r="D39" s="241"/>
      <c r="E39" s="241"/>
      <c r="F39" s="241"/>
      <c r="G39" s="241"/>
      <c r="H39" s="241"/>
      <c r="I39" s="241"/>
      <c r="J39" s="241"/>
      <c r="K39" s="241"/>
    </row>
    <row r="40" spans="1:11">
      <c r="A40" s="240" t="s">
        <v>26</v>
      </c>
      <c r="B40" s="241"/>
      <c r="C40" s="241"/>
      <c r="D40" s="241"/>
      <c r="E40" s="241"/>
      <c r="F40" s="241"/>
      <c r="G40" s="241"/>
      <c r="H40" s="241"/>
      <c r="I40" s="241"/>
      <c r="J40" s="241"/>
      <c r="K40" s="241"/>
    </row>
    <row r="41" spans="1:11">
      <c r="A41" s="241" t="s">
        <v>27</v>
      </c>
      <c r="B41" s="241"/>
      <c r="C41" s="241"/>
      <c r="D41" s="241"/>
      <c r="E41" s="241"/>
      <c r="F41" s="241"/>
      <c r="G41" s="241"/>
      <c r="H41" s="241"/>
      <c r="I41" s="241"/>
      <c r="J41" s="241"/>
      <c r="K41" s="241"/>
    </row>
    <row r="42" spans="1:11">
      <c r="A42" s="241" t="s">
        <v>28</v>
      </c>
      <c r="B42" s="241"/>
      <c r="C42" s="241"/>
      <c r="D42" s="241"/>
      <c r="E42" s="241"/>
      <c r="F42" s="241"/>
      <c r="G42" s="241"/>
      <c r="H42" s="241"/>
      <c r="I42" s="241"/>
      <c r="J42" s="241"/>
      <c r="K42" s="241"/>
    </row>
    <row r="43" spans="1:11">
      <c r="A43" s="241" t="s">
        <v>29</v>
      </c>
      <c r="B43" s="241"/>
      <c r="C43" s="241"/>
      <c r="D43" s="241"/>
      <c r="E43" s="241"/>
      <c r="F43" s="241"/>
      <c r="G43" s="241"/>
      <c r="H43" s="241"/>
      <c r="I43" s="241"/>
      <c r="J43" s="241"/>
      <c r="K43" s="241"/>
    </row>
    <row r="44" spans="1:11">
      <c r="A44" s="241" t="s">
        <v>30</v>
      </c>
      <c r="B44" s="241"/>
      <c r="C44" s="241"/>
      <c r="D44" s="241"/>
      <c r="E44" s="241"/>
      <c r="F44" s="241"/>
      <c r="G44" s="241"/>
      <c r="H44" s="241"/>
      <c r="I44" s="241"/>
      <c r="J44" s="241"/>
      <c r="K44" s="241"/>
    </row>
    <row r="45" spans="1:11">
      <c r="A45" s="241" t="s">
        <v>31</v>
      </c>
      <c r="B45" s="241"/>
      <c r="C45" s="241"/>
      <c r="D45" s="241"/>
      <c r="E45" s="241"/>
      <c r="F45" s="241"/>
      <c r="G45" s="241"/>
      <c r="H45" s="241"/>
      <c r="I45" s="241"/>
      <c r="J45" s="241"/>
      <c r="K45" s="241"/>
    </row>
    <row r="46" spans="1:11" ht="6" customHeight="1">
      <c r="A46" s="241"/>
      <c r="B46" s="241"/>
      <c r="C46" s="241"/>
      <c r="D46" s="241"/>
      <c r="E46" s="241"/>
      <c r="F46" s="241"/>
      <c r="G46" s="241"/>
      <c r="H46" s="241"/>
      <c r="I46" s="241"/>
      <c r="J46" s="241"/>
      <c r="K46" s="241"/>
    </row>
    <row r="47" spans="1:11">
      <c r="A47" s="240" t="s">
        <v>32</v>
      </c>
      <c r="B47" s="241"/>
      <c r="C47" s="241"/>
      <c r="D47" s="241"/>
      <c r="E47" s="241"/>
      <c r="F47" s="241"/>
      <c r="G47" s="241"/>
      <c r="H47" s="241"/>
      <c r="I47" s="241"/>
      <c r="J47" s="241"/>
      <c r="K47" s="241"/>
    </row>
    <row r="48" spans="1:11">
      <c r="A48" s="241" t="s">
        <v>33</v>
      </c>
      <c r="B48" s="241"/>
      <c r="C48" s="241"/>
      <c r="D48" s="241"/>
      <c r="E48" s="241"/>
      <c r="F48" s="241"/>
      <c r="G48" s="241"/>
      <c r="H48" s="241"/>
      <c r="I48" s="241"/>
      <c r="J48" s="241"/>
      <c r="K48" s="241"/>
    </row>
    <row r="49" spans="1:11">
      <c r="A49" s="241" t="s">
        <v>34</v>
      </c>
      <c r="B49" s="241"/>
      <c r="C49" s="241"/>
      <c r="D49" s="241"/>
      <c r="E49" s="241"/>
      <c r="F49" s="241"/>
      <c r="G49" s="241"/>
      <c r="H49" s="241"/>
      <c r="I49" s="241"/>
      <c r="J49" s="241"/>
      <c r="K49" s="241"/>
    </row>
    <row r="50" spans="1:11" ht="6" customHeight="1">
      <c r="A50" s="241"/>
      <c r="B50" s="241"/>
      <c r="C50" s="241"/>
      <c r="D50" s="241"/>
      <c r="E50" s="241"/>
      <c r="F50" s="241"/>
      <c r="G50" s="241"/>
      <c r="H50" s="241"/>
      <c r="I50" s="241"/>
      <c r="J50" s="241"/>
      <c r="K50" s="241"/>
    </row>
    <row r="51" spans="1:11">
      <c r="A51" s="240" t="s">
        <v>35</v>
      </c>
      <c r="B51" s="241"/>
      <c r="C51" s="241"/>
      <c r="D51" s="241"/>
      <c r="E51" s="241"/>
      <c r="F51" s="241"/>
      <c r="G51" s="241"/>
      <c r="H51" s="241"/>
      <c r="I51" s="241"/>
      <c r="J51" s="241"/>
      <c r="K51" s="241"/>
    </row>
    <row r="52" spans="1:11">
      <c r="A52" s="241" t="s">
        <v>33</v>
      </c>
      <c r="B52" s="241"/>
      <c r="C52" s="241"/>
      <c r="D52" s="241"/>
      <c r="E52" s="241"/>
      <c r="F52" s="241"/>
      <c r="G52" s="241"/>
      <c r="H52" s="241"/>
      <c r="I52" s="241"/>
      <c r="J52" s="241"/>
      <c r="K52" s="241"/>
    </row>
    <row r="53" spans="1:11" ht="6" customHeight="1">
      <c r="A53" s="241"/>
      <c r="B53" s="241"/>
      <c r="C53" s="241"/>
      <c r="D53" s="241"/>
      <c r="E53" s="241"/>
      <c r="F53" s="241"/>
      <c r="G53" s="241"/>
      <c r="H53" s="241"/>
      <c r="I53" s="241"/>
      <c r="J53" s="241"/>
      <c r="K53" s="241"/>
    </row>
    <row r="54" spans="1:11">
      <c r="A54" s="240" t="s">
        <v>36</v>
      </c>
      <c r="B54" s="241"/>
      <c r="C54" s="241"/>
      <c r="D54" s="241"/>
      <c r="E54" s="241"/>
      <c r="F54" s="241"/>
      <c r="G54" s="241"/>
      <c r="H54" s="241"/>
      <c r="I54" s="241"/>
      <c r="J54" s="241"/>
      <c r="K54" s="241"/>
    </row>
    <row r="55" spans="1:11">
      <c r="A55" s="241" t="s">
        <v>37</v>
      </c>
      <c r="B55" s="241"/>
      <c r="C55" s="241"/>
      <c r="D55" s="241"/>
      <c r="E55" s="241"/>
      <c r="F55" s="241"/>
      <c r="G55" s="241"/>
      <c r="H55" s="241"/>
      <c r="I55" s="241"/>
      <c r="J55" s="241"/>
      <c r="K55" s="241"/>
    </row>
    <row r="56" spans="1:11">
      <c r="A56" s="241" t="s">
        <v>38</v>
      </c>
      <c r="B56" s="241"/>
      <c r="C56" s="241"/>
      <c r="D56" s="241"/>
      <c r="E56" s="241"/>
      <c r="F56" s="241"/>
      <c r="G56" s="241"/>
      <c r="H56" s="241"/>
      <c r="I56" s="241"/>
      <c r="J56" s="241"/>
      <c r="K56" s="241"/>
    </row>
    <row r="57" spans="1:11">
      <c r="A57" s="241" t="s">
        <v>39</v>
      </c>
      <c r="B57" s="241"/>
      <c r="C57" s="241"/>
      <c r="D57" s="241"/>
      <c r="E57" s="241"/>
      <c r="F57" s="241"/>
      <c r="G57" s="241"/>
      <c r="H57" s="241"/>
      <c r="I57" s="241"/>
      <c r="J57" s="241"/>
      <c r="K57" s="241"/>
    </row>
    <row r="58" spans="1:11">
      <c r="A58" s="241" t="s">
        <v>40</v>
      </c>
      <c r="B58" s="241"/>
      <c r="C58" s="241"/>
      <c r="D58" s="241"/>
      <c r="E58" s="241"/>
      <c r="F58" s="241"/>
      <c r="G58" s="241"/>
      <c r="H58" s="241"/>
      <c r="I58" s="241"/>
      <c r="J58" s="241"/>
      <c r="K58" s="241"/>
    </row>
    <row r="59" spans="1:11" ht="6" customHeight="1">
      <c r="A59" s="241"/>
      <c r="B59" s="241"/>
      <c r="C59" s="241"/>
      <c r="D59" s="241"/>
      <c r="E59" s="241"/>
      <c r="F59" s="241"/>
      <c r="G59" s="241"/>
      <c r="H59" s="241"/>
      <c r="I59" s="241"/>
      <c r="J59" s="241"/>
      <c r="K59" s="241"/>
    </row>
    <row r="60" spans="1:11">
      <c r="A60" s="240" t="s">
        <v>41</v>
      </c>
      <c r="B60" s="241"/>
      <c r="C60" s="241"/>
      <c r="D60" s="241"/>
      <c r="E60" s="241"/>
      <c r="F60" s="241"/>
      <c r="G60" s="241"/>
      <c r="H60" s="241"/>
      <c r="I60" s="241"/>
      <c r="J60" s="241"/>
      <c r="K60" s="241"/>
    </row>
    <row r="61" spans="1:11">
      <c r="A61" s="241" t="s">
        <v>37</v>
      </c>
      <c r="B61" s="241"/>
      <c r="C61" s="241"/>
      <c r="D61" s="241"/>
      <c r="E61" s="241"/>
      <c r="F61" s="241"/>
      <c r="G61" s="241"/>
      <c r="H61" s="241"/>
      <c r="I61" s="241"/>
      <c r="J61" s="241"/>
      <c r="K61" s="241"/>
    </row>
    <row r="62" spans="1:11">
      <c r="A62" s="241" t="s">
        <v>42</v>
      </c>
      <c r="B62" s="241"/>
      <c r="C62" s="241"/>
      <c r="D62" s="241"/>
      <c r="E62" s="241"/>
      <c r="F62" s="241"/>
      <c r="G62" s="241"/>
      <c r="H62" s="241"/>
      <c r="I62" s="241"/>
      <c r="J62" s="241"/>
      <c r="K62" s="241"/>
    </row>
    <row r="63" spans="1:11">
      <c r="A63" s="241" t="s">
        <v>43</v>
      </c>
      <c r="B63" s="241"/>
      <c r="C63" s="241"/>
      <c r="D63" s="241"/>
      <c r="E63" s="241"/>
      <c r="F63" s="241"/>
      <c r="G63" s="241"/>
      <c r="H63" s="241"/>
      <c r="I63" s="241"/>
      <c r="J63" s="241"/>
      <c r="K63" s="241"/>
    </row>
    <row r="64" spans="1:11" ht="6" customHeight="1">
      <c r="A64" s="241"/>
      <c r="B64" s="241"/>
      <c r="C64" s="241"/>
      <c r="D64" s="241"/>
      <c r="E64" s="241"/>
      <c r="F64" s="241"/>
      <c r="G64" s="241"/>
      <c r="H64" s="241"/>
      <c r="I64" s="241"/>
      <c r="J64" s="241"/>
      <c r="K64" s="241"/>
    </row>
    <row r="65" spans="1:11">
      <c r="A65" s="240" t="s">
        <v>44</v>
      </c>
      <c r="B65" s="241"/>
      <c r="C65" s="241"/>
      <c r="D65" s="241"/>
      <c r="E65" s="241"/>
      <c r="F65" s="241"/>
      <c r="G65" s="241"/>
      <c r="H65" s="241"/>
      <c r="I65" s="241"/>
      <c r="J65" s="241"/>
      <c r="K65" s="241"/>
    </row>
    <row r="66" spans="1:11">
      <c r="A66" s="241" t="s">
        <v>37</v>
      </c>
      <c r="B66" s="241"/>
      <c r="C66" s="241"/>
      <c r="D66" s="241"/>
      <c r="E66" s="241"/>
      <c r="F66" s="241"/>
      <c r="G66" s="241"/>
      <c r="H66" s="241"/>
      <c r="I66" s="241"/>
      <c r="J66" s="241"/>
      <c r="K66" s="241"/>
    </row>
    <row r="67" spans="1:11">
      <c r="A67" s="241" t="s">
        <v>45</v>
      </c>
      <c r="B67" s="241"/>
      <c r="C67" s="241"/>
      <c r="D67" s="241"/>
      <c r="E67" s="241"/>
      <c r="F67" s="241"/>
      <c r="G67" s="241"/>
      <c r="H67" s="241"/>
      <c r="I67" s="241"/>
      <c r="J67" s="241"/>
      <c r="K67" s="241"/>
    </row>
    <row r="68" spans="1:11" ht="6" customHeight="1">
      <c r="A68" s="241"/>
      <c r="B68" s="241"/>
      <c r="C68" s="241"/>
      <c r="D68" s="241"/>
      <c r="E68" s="241"/>
      <c r="F68" s="241"/>
      <c r="G68" s="241"/>
      <c r="H68" s="241"/>
      <c r="I68" s="241"/>
      <c r="J68" s="241"/>
      <c r="K68" s="241"/>
    </row>
    <row r="69" spans="1:11">
      <c r="A69" s="240" t="s">
        <v>46</v>
      </c>
      <c r="B69" s="241"/>
      <c r="C69" s="241"/>
      <c r="D69" s="241"/>
      <c r="E69" s="241"/>
      <c r="F69" s="241"/>
      <c r="G69" s="241"/>
      <c r="H69" s="241"/>
      <c r="I69" s="241"/>
      <c r="J69" s="241"/>
      <c r="K69" s="241"/>
    </row>
    <row r="70" spans="1:11">
      <c r="A70" s="241" t="s">
        <v>47</v>
      </c>
    </row>
    <row r="71" spans="1:11" ht="6" customHeight="1">
      <c r="A71" s="241"/>
      <c r="B71" s="241"/>
      <c r="C71" s="241"/>
      <c r="D71" s="241"/>
      <c r="E71" s="241"/>
      <c r="F71" s="241"/>
      <c r="G71" s="241"/>
      <c r="H71" s="241"/>
      <c r="I71" s="241"/>
      <c r="J71" s="241"/>
      <c r="K71" s="241"/>
    </row>
    <row r="72" spans="1:11">
      <c r="A72" s="240" t="s">
        <v>48</v>
      </c>
      <c r="B72" s="241"/>
      <c r="C72" s="241"/>
      <c r="D72" s="241"/>
      <c r="E72" s="241"/>
      <c r="F72" s="241"/>
      <c r="G72" s="241"/>
      <c r="H72" s="241"/>
      <c r="I72" s="241"/>
      <c r="J72" s="241"/>
      <c r="K72" s="241"/>
    </row>
    <row r="73" spans="1:11">
      <c r="A73" s="241" t="s">
        <v>49</v>
      </c>
    </row>
    <row r="74" spans="1:11">
      <c r="A74" s="241" t="s">
        <v>50</v>
      </c>
    </row>
    <row r="75" spans="1:11">
      <c r="A75" s="241" t="s">
        <v>51</v>
      </c>
    </row>
    <row r="76" spans="1:11" ht="6" customHeight="1">
      <c r="A76" s="241"/>
      <c r="B76" s="241"/>
      <c r="C76" s="241"/>
      <c r="D76" s="241"/>
      <c r="E76" s="241"/>
      <c r="F76" s="241"/>
      <c r="G76" s="241"/>
      <c r="H76" s="241"/>
      <c r="I76" s="241"/>
      <c r="J76" s="241"/>
      <c r="K76" s="241"/>
    </row>
    <row r="77" spans="1:11">
      <c r="A77" s="240" t="s">
        <v>52</v>
      </c>
      <c r="B77" s="241"/>
      <c r="C77" s="241"/>
      <c r="D77" s="241"/>
      <c r="E77" s="241"/>
      <c r="F77" s="241"/>
      <c r="G77" s="241"/>
      <c r="H77" s="241"/>
      <c r="I77" s="241"/>
      <c r="J77" s="241"/>
      <c r="K77" s="241"/>
    </row>
    <row r="78" spans="1:11">
      <c r="A78" s="241" t="s">
        <v>53</v>
      </c>
    </row>
    <row r="79" spans="1:11">
      <c r="A79" s="241" t="s">
        <v>54</v>
      </c>
    </row>
    <row r="88" spans="1:12" ht="18.75">
      <c r="A88" s="341" t="s">
        <v>55</v>
      </c>
      <c r="B88" s="341"/>
      <c r="C88" s="341"/>
      <c r="D88" s="341"/>
      <c r="E88" s="341"/>
      <c r="F88" s="341"/>
      <c r="G88" s="341"/>
      <c r="H88" s="341"/>
      <c r="I88" s="341"/>
      <c r="J88" s="341"/>
      <c r="K88" s="341"/>
    </row>
    <row r="89" spans="1:12" ht="6" customHeight="1"/>
    <row r="90" spans="1:12">
      <c r="A90" s="240" t="s">
        <v>56</v>
      </c>
      <c r="B90" s="241"/>
      <c r="C90" s="241"/>
      <c r="D90" s="241"/>
      <c r="E90" s="241"/>
      <c r="F90" s="241"/>
      <c r="G90" s="241"/>
      <c r="H90" s="241"/>
      <c r="I90" s="241"/>
      <c r="J90" s="241"/>
      <c r="K90" s="241"/>
      <c r="L90" s="328"/>
    </row>
    <row r="91" spans="1:12">
      <c r="A91" s="241" t="s">
        <v>57</v>
      </c>
      <c r="B91" s="241"/>
      <c r="C91" s="241"/>
      <c r="D91" s="241"/>
      <c r="E91" s="241"/>
      <c r="F91" s="241"/>
      <c r="G91" s="241"/>
      <c r="H91" s="241"/>
      <c r="I91" s="241"/>
      <c r="J91" s="241"/>
      <c r="K91" s="241"/>
      <c r="L91" s="328"/>
    </row>
    <row r="92" spans="1:12">
      <c r="A92" s="241" t="s">
        <v>58</v>
      </c>
      <c r="B92" s="241"/>
      <c r="C92" s="241"/>
      <c r="D92" s="241"/>
      <c r="E92" s="241"/>
      <c r="F92" s="241"/>
      <c r="G92" s="241"/>
      <c r="H92" s="241"/>
      <c r="I92" s="241"/>
      <c r="J92" s="241"/>
      <c r="K92" s="241"/>
      <c r="L92" s="328"/>
    </row>
    <row r="93" spans="1:12" ht="6" customHeight="1">
      <c r="L93" s="328"/>
    </row>
    <row r="94" spans="1:12">
      <c r="A94" s="240" t="s">
        <v>59</v>
      </c>
      <c r="B94" s="241"/>
      <c r="C94" s="241"/>
      <c r="D94" s="241"/>
      <c r="E94" s="241"/>
      <c r="F94" s="241"/>
      <c r="G94" s="241"/>
      <c r="H94" s="241"/>
      <c r="I94" s="241"/>
      <c r="J94" s="241"/>
      <c r="K94" s="241"/>
      <c r="L94" s="328"/>
    </row>
    <row r="95" spans="1:12">
      <c r="A95" s="241" t="s">
        <v>60</v>
      </c>
      <c r="B95" s="241"/>
      <c r="C95" s="241"/>
      <c r="D95" s="241"/>
      <c r="E95" s="241"/>
      <c r="F95" s="241"/>
      <c r="G95" s="241"/>
      <c r="H95" s="241"/>
      <c r="I95" s="241"/>
      <c r="J95" s="241"/>
      <c r="K95" s="241"/>
      <c r="L95" s="328"/>
    </row>
    <row r="96" spans="1:12">
      <c r="A96" s="241" t="s">
        <v>61</v>
      </c>
      <c r="B96" s="241"/>
      <c r="C96" s="241"/>
      <c r="D96" s="241"/>
      <c r="E96" s="241"/>
      <c r="F96" s="241"/>
      <c r="G96" s="241"/>
      <c r="H96" s="241"/>
      <c r="I96" s="241"/>
      <c r="J96" s="241"/>
      <c r="K96" s="241"/>
      <c r="L96" s="328"/>
    </row>
    <row r="97" spans="1:12">
      <c r="A97" s="241" t="s">
        <v>62</v>
      </c>
      <c r="B97" s="241"/>
      <c r="C97" s="241"/>
      <c r="D97" s="241"/>
      <c r="E97" s="241"/>
      <c r="F97" s="241"/>
      <c r="G97" s="241"/>
      <c r="H97" s="241"/>
      <c r="I97" s="241"/>
      <c r="J97" s="241"/>
      <c r="K97" s="241"/>
      <c r="L97" s="328"/>
    </row>
    <row r="98" spans="1:12">
      <c r="A98" s="241" t="s">
        <v>63</v>
      </c>
      <c r="B98" s="241"/>
      <c r="C98" s="241"/>
      <c r="D98" s="241"/>
      <c r="E98" s="241"/>
      <c r="F98" s="241"/>
      <c r="G98" s="241"/>
      <c r="H98" s="241"/>
      <c r="I98" s="241"/>
      <c r="J98" s="241"/>
      <c r="K98" s="241"/>
      <c r="L98" s="328"/>
    </row>
    <row r="99" spans="1:12">
      <c r="A99" s="241" t="s">
        <v>64</v>
      </c>
      <c r="B99" s="241"/>
      <c r="C99" s="241"/>
      <c r="D99" s="241"/>
      <c r="E99" s="241"/>
      <c r="F99" s="241"/>
      <c r="G99" s="241"/>
      <c r="H99" s="241"/>
      <c r="I99" s="241"/>
      <c r="J99" s="241"/>
      <c r="K99" s="241"/>
      <c r="L99" s="328"/>
    </row>
    <row r="100" spans="1:12">
      <c r="A100" s="241" t="s">
        <v>65</v>
      </c>
      <c r="B100" s="241"/>
      <c r="C100" s="241"/>
      <c r="D100" s="241"/>
      <c r="E100" s="241"/>
      <c r="F100" s="241"/>
      <c r="G100" s="241"/>
      <c r="H100" s="241"/>
      <c r="I100" s="241"/>
      <c r="J100" s="241"/>
      <c r="K100" s="241"/>
      <c r="L100" s="328"/>
    </row>
    <row r="101" spans="1:12">
      <c r="A101" s="241" t="s">
        <v>66</v>
      </c>
      <c r="B101" s="241"/>
      <c r="C101" s="241"/>
      <c r="D101" s="241"/>
      <c r="E101" s="241"/>
      <c r="F101" s="241"/>
      <c r="G101" s="241"/>
      <c r="H101" s="241"/>
      <c r="I101" s="241"/>
      <c r="J101" s="241"/>
      <c r="K101" s="241"/>
      <c r="L101" s="328"/>
    </row>
    <row r="102" spans="1:12">
      <c r="A102" s="241" t="s">
        <v>67</v>
      </c>
      <c r="B102" s="241"/>
      <c r="C102" s="241"/>
      <c r="D102" s="241"/>
      <c r="E102" s="241"/>
      <c r="F102" s="241"/>
      <c r="G102" s="241"/>
      <c r="H102" s="241"/>
      <c r="I102" s="241"/>
      <c r="J102" s="241"/>
      <c r="K102" s="241"/>
      <c r="L102" s="328"/>
    </row>
    <row r="103" spans="1:12" ht="6" customHeight="1">
      <c r="A103" s="241"/>
      <c r="B103" s="241"/>
      <c r="C103" s="241"/>
      <c r="D103" s="241"/>
      <c r="E103" s="241"/>
      <c r="F103" s="241"/>
      <c r="G103" s="241"/>
      <c r="H103" s="241"/>
      <c r="I103" s="241"/>
      <c r="J103" s="241"/>
      <c r="K103" s="241"/>
      <c r="L103" s="328"/>
    </row>
    <row r="104" spans="1:12">
      <c r="A104" s="240" t="s">
        <v>68</v>
      </c>
      <c r="B104" s="241"/>
      <c r="C104" s="241"/>
      <c r="D104" s="241"/>
      <c r="E104" s="241"/>
      <c r="F104" s="241"/>
      <c r="G104" s="241"/>
      <c r="H104" s="241"/>
      <c r="I104" s="241"/>
      <c r="J104" s="241"/>
      <c r="K104" s="241"/>
      <c r="L104" s="328"/>
    </row>
    <row r="105" spans="1:12">
      <c r="A105" s="241" t="s">
        <v>69</v>
      </c>
      <c r="B105" s="241"/>
      <c r="C105" s="241"/>
      <c r="D105" s="241"/>
      <c r="E105" s="241"/>
      <c r="F105" s="241"/>
      <c r="G105" s="241"/>
      <c r="H105" s="241"/>
      <c r="I105" s="241"/>
      <c r="J105" s="241"/>
      <c r="K105" s="241"/>
      <c r="L105" s="328"/>
    </row>
    <row r="106" spans="1:12">
      <c r="A106" s="241" t="s">
        <v>70</v>
      </c>
      <c r="B106" s="241"/>
      <c r="C106" s="241"/>
      <c r="D106" s="241"/>
      <c r="E106" s="241"/>
      <c r="F106" s="241"/>
      <c r="G106" s="241"/>
      <c r="H106" s="241"/>
      <c r="I106" s="241"/>
      <c r="J106" s="241"/>
      <c r="K106" s="241"/>
      <c r="L106" s="328"/>
    </row>
    <row r="107" spans="1:12">
      <c r="A107" s="241" t="s">
        <v>71</v>
      </c>
      <c r="B107" s="241"/>
      <c r="C107" s="241"/>
      <c r="D107" s="241"/>
      <c r="E107" s="241"/>
      <c r="F107" s="241"/>
      <c r="G107" s="241"/>
      <c r="H107" s="241"/>
      <c r="I107" s="241"/>
      <c r="J107" s="241"/>
      <c r="K107" s="241"/>
      <c r="L107" s="328"/>
    </row>
    <row r="108" spans="1:12" ht="6" customHeight="1">
      <c r="A108" s="241"/>
      <c r="B108" s="241"/>
      <c r="C108" s="241"/>
      <c r="D108" s="241"/>
      <c r="E108" s="241"/>
      <c r="F108" s="241"/>
      <c r="G108" s="241"/>
      <c r="H108" s="241"/>
      <c r="I108" s="241"/>
      <c r="J108" s="241"/>
      <c r="K108" s="241"/>
      <c r="L108" s="328"/>
    </row>
    <row r="109" spans="1:12">
      <c r="A109" s="240" t="s">
        <v>72</v>
      </c>
      <c r="B109" s="241"/>
      <c r="C109" s="241"/>
      <c r="D109" s="241"/>
      <c r="E109" s="241"/>
      <c r="F109" s="241"/>
      <c r="G109" s="241"/>
      <c r="H109" s="241"/>
      <c r="I109" s="241"/>
      <c r="J109" s="241"/>
      <c r="K109" s="241"/>
      <c r="L109" s="328"/>
    </row>
    <row r="110" spans="1:12">
      <c r="A110" s="241" t="s">
        <v>73</v>
      </c>
      <c r="B110" s="241"/>
      <c r="C110" s="241"/>
      <c r="D110" s="241"/>
      <c r="E110" s="241"/>
      <c r="F110" s="241"/>
      <c r="G110" s="241"/>
      <c r="H110" s="241"/>
      <c r="I110" s="241"/>
      <c r="J110" s="241"/>
      <c r="K110" s="241"/>
      <c r="L110" s="328"/>
    </row>
    <row r="111" spans="1:12">
      <c r="A111" s="241" t="s">
        <v>74</v>
      </c>
      <c r="B111" s="241"/>
      <c r="C111" s="241"/>
      <c r="D111" s="241"/>
      <c r="E111" s="241"/>
      <c r="F111" s="241"/>
      <c r="G111" s="241"/>
      <c r="H111" s="241"/>
      <c r="I111" s="241"/>
      <c r="J111" s="241"/>
      <c r="K111" s="241"/>
      <c r="L111" s="328"/>
    </row>
    <row r="112" spans="1:12">
      <c r="A112" s="241" t="s">
        <v>75</v>
      </c>
      <c r="B112" s="241"/>
      <c r="C112" s="241"/>
      <c r="D112" s="241"/>
      <c r="E112" s="241"/>
      <c r="F112" s="241"/>
      <c r="G112" s="241"/>
      <c r="H112" s="241"/>
      <c r="I112" s="241"/>
      <c r="J112" s="241"/>
      <c r="K112" s="241"/>
      <c r="L112" s="328"/>
    </row>
    <row r="113" spans="1:12">
      <c r="A113" s="241" t="s">
        <v>76</v>
      </c>
      <c r="B113" s="241"/>
      <c r="C113" s="241"/>
      <c r="D113" s="241"/>
      <c r="E113" s="241"/>
      <c r="F113" s="241"/>
      <c r="G113" s="241"/>
      <c r="H113" s="241"/>
      <c r="I113" s="241"/>
      <c r="J113" s="241"/>
      <c r="K113" s="241"/>
      <c r="L113" s="328"/>
    </row>
    <row r="114" spans="1:12" ht="6" customHeight="1">
      <c r="A114" s="241"/>
      <c r="B114" s="241"/>
      <c r="C114" s="241"/>
      <c r="D114" s="241"/>
      <c r="E114" s="241"/>
      <c r="F114" s="241"/>
      <c r="G114" s="241"/>
      <c r="H114" s="241"/>
      <c r="I114" s="241"/>
      <c r="J114" s="241"/>
      <c r="K114" s="241"/>
      <c r="L114" s="328"/>
    </row>
    <row r="115" spans="1:12">
      <c r="A115" s="240" t="s">
        <v>77</v>
      </c>
      <c r="B115" s="241"/>
      <c r="C115" s="241"/>
      <c r="D115" s="241"/>
      <c r="E115" s="241"/>
      <c r="F115" s="241"/>
      <c r="G115" s="241"/>
      <c r="H115" s="241"/>
      <c r="I115" s="241"/>
      <c r="J115" s="241"/>
      <c r="K115" s="241"/>
      <c r="L115" s="328"/>
    </row>
    <row r="116" spans="1:12">
      <c r="A116" s="241" t="s">
        <v>78</v>
      </c>
      <c r="B116" s="241"/>
      <c r="C116" s="241"/>
      <c r="D116" s="241"/>
      <c r="E116" s="241"/>
      <c r="F116" s="241"/>
      <c r="G116" s="241"/>
      <c r="H116" s="241"/>
      <c r="I116" s="241"/>
      <c r="J116" s="241"/>
      <c r="K116" s="241"/>
      <c r="L116" s="328"/>
    </row>
    <row r="117" spans="1:12">
      <c r="A117" s="241" t="s">
        <v>79</v>
      </c>
      <c r="B117" s="241"/>
      <c r="C117" s="241"/>
      <c r="D117" s="241"/>
      <c r="E117" s="241"/>
      <c r="F117" s="241"/>
      <c r="G117" s="241"/>
      <c r="H117" s="241"/>
      <c r="I117" s="241"/>
      <c r="J117" s="241"/>
      <c r="K117" s="241"/>
      <c r="L117" s="328"/>
    </row>
    <row r="118" spans="1:12" ht="6" customHeight="1">
      <c r="A118" s="241"/>
      <c r="B118" s="241"/>
      <c r="C118" s="241"/>
      <c r="D118" s="241"/>
      <c r="E118" s="241"/>
      <c r="F118" s="241"/>
      <c r="G118" s="241"/>
      <c r="H118" s="241"/>
      <c r="I118" s="241"/>
      <c r="J118" s="241"/>
      <c r="K118" s="241"/>
      <c r="L118" s="328"/>
    </row>
    <row r="119" spans="1:12">
      <c r="A119" s="240" t="s">
        <v>80</v>
      </c>
      <c r="B119" s="241"/>
      <c r="C119" s="241"/>
      <c r="D119" s="241"/>
      <c r="E119" s="241"/>
      <c r="F119" s="241"/>
      <c r="G119" s="241"/>
      <c r="H119" s="241"/>
      <c r="I119" s="241"/>
      <c r="J119" s="241"/>
      <c r="K119" s="241"/>
      <c r="L119" s="328"/>
    </row>
    <row r="120" spans="1:12">
      <c r="A120" s="241" t="s">
        <v>81</v>
      </c>
      <c r="B120" s="241"/>
      <c r="C120" s="241"/>
      <c r="D120" s="241"/>
      <c r="E120" s="241"/>
      <c r="F120" s="241"/>
      <c r="G120" s="241"/>
      <c r="H120" s="241"/>
      <c r="I120" s="241"/>
      <c r="J120" s="241"/>
      <c r="K120" s="241"/>
      <c r="L120" s="328"/>
    </row>
    <row r="121" spans="1:12">
      <c r="A121" s="241" t="s">
        <v>82</v>
      </c>
      <c r="B121" s="241"/>
      <c r="C121" s="241"/>
      <c r="D121" s="241"/>
      <c r="E121" s="241"/>
      <c r="F121" s="241"/>
      <c r="G121" s="241"/>
      <c r="H121" s="241"/>
      <c r="I121" s="241"/>
      <c r="J121" s="241"/>
      <c r="K121" s="241"/>
      <c r="L121" s="328"/>
    </row>
    <row r="122" spans="1:12">
      <c r="A122" s="241" t="s">
        <v>83</v>
      </c>
      <c r="B122" s="241"/>
      <c r="C122" s="241"/>
      <c r="D122" s="241"/>
      <c r="E122" s="241"/>
      <c r="F122" s="241"/>
      <c r="G122" s="241"/>
      <c r="H122" s="241"/>
      <c r="I122" s="241"/>
      <c r="J122" s="241"/>
      <c r="K122" s="241"/>
      <c r="L122" s="328"/>
    </row>
    <row r="123" spans="1:12">
      <c r="A123" s="241" t="s">
        <v>84</v>
      </c>
      <c r="B123" s="241"/>
      <c r="C123" s="241"/>
      <c r="D123" s="241"/>
      <c r="E123" s="241"/>
      <c r="F123" s="241"/>
      <c r="G123" s="241"/>
      <c r="H123" s="241"/>
      <c r="I123" s="241"/>
      <c r="J123" s="241"/>
      <c r="K123" s="241"/>
      <c r="L123" s="328"/>
    </row>
    <row r="124" spans="1:12">
      <c r="A124" s="241" t="s">
        <v>85</v>
      </c>
      <c r="B124" s="241"/>
      <c r="C124" s="241"/>
      <c r="D124" s="241"/>
      <c r="E124" s="241"/>
      <c r="F124" s="241"/>
      <c r="G124" s="241"/>
      <c r="H124" s="241"/>
      <c r="I124" s="241"/>
      <c r="J124" s="241"/>
      <c r="K124" s="241"/>
      <c r="L124" s="328"/>
    </row>
    <row r="125" spans="1:12" ht="6" customHeight="1">
      <c r="A125" s="241"/>
      <c r="B125" s="241"/>
      <c r="C125" s="241"/>
      <c r="D125" s="241"/>
      <c r="E125" s="241"/>
      <c r="F125" s="241"/>
      <c r="G125" s="241"/>
      <c r="H125" s="241"/>
      <c r="I125" s="241"/>
      <c r="J125" s="241"/>
      <c r="K125" s="241"/>
      <c r="L125" s="328"/>
    </row>
    <row r="126" spans="1:12">
      <c r="A126" s="240" t="s">
        <v>86</v>
      </c>
      <c r="B126" s="241"/>
      <c r="C126" s="241"/>
      <c r="D126" s="241"/>
      <c r="E126" s="241"/>
      <c r="F126" s="241"/>
      <c r="G126" s="241"/>
      <c r="H126" s="241"/>
      <c r="I126" s="241"/>
      <c r="J126" s="241"/>
      <c r="K126" s="241"/>
      <c r="L126" s="328"/>
    </row>
    <row r="127" spans="1:12">
      <c r="A127" s="241" t="s">
        <v>87</v>
      </c>
      <c r="B127" s="241"/>
      <c r="C127" s="241"/>
      <c r="D127" s="241"/>
      <c r="E127" s="241"/>
      <c r="F127" s="241"/>
      <c r="G127" s="241"/>
      <c r="H127" s="241"/>
      <c r="I127" s="241"/>
      <c r="J127" s="241"/>
      <c r="K127" s="241"/>
      <c r="L127" s="328"/>
    </row>
    <row r="128" spans="1:12">
      <c r="A128" s="241" t="s">
        <v>88</v>
      </c>
      <c r="B128" s="241"/>
      <c r="C128" s="241"/>
      <c r="D128" s="241"/>
      <c r="E128" s="241"/>
      <c r="F128" s="241"/>
      <c r="G128" s="241"/>
      <c r="H128" s="241"/>
      <c r="I128" s="241"/>
      <c r="J128" s="241"/>
      <c r="K128" s="241"/>
      <c r="L128" s="328"/>
    </row>
    <row r="129" spans="1:12" ht="6" customHeight="1">
      <c r="A129" s="241"/>
      <c r="B129" s="241"/>
      <c r="C129" s="241"/>
      <c r="D129" s="241"/>
      <c r="E129" s="241"/>
      <c r="F129" s="241"/>
      <c r="G129" s="241"/>
      <c r="H129" s="241"/>
      <c r="I129" s="241"/>
      <c r="J129" s="241"/>
      <c r="K129" s="241"/>
      <c r="L129" s="328"/>
    </row>
    <row r="130" spans="1:12">
      <c r="A130" s="240" t="s">
        <v>89</v>
      </c>
      <c r="B130" s="241"/>
      <c r="C130" s="241"/>
      <c r="D130" s="241"/>
      <c r="E130" s="241"/>
      <c r="F130" s="241"/>
      <c r="G130" s="241"/>
      <c r="H130" s="241"/>
      <c r="I130" s="241"/>
      <c r="J130" s="241"/>
      <c r="K130" s="241"/>
      <c r="L130" s="328"/>
    </row>
    <row r="131" spans="1:12">
      <c r="A131" s="241" t="s">
        <v>90</v>
      </c>
      <c r="B131" s="241"/>
      <c r="C131" s="241"/>
      <c r="D131" s="241"/>
      <c r="E131" s="241"/>
      <c r="F131" s="241"/>
      <c r="G131" s="241"/>
      <c r="H131" s="241"/>
      <c r="I131" s="241"/>
      <c r="J131" s="241"/>
      <c r="K131" s="241"/>
      <c r="L131" s="328"/>
    </row>
    <row r="132" spans="1:12" ht="6" customHeight="1">
      <c r="A132" s="241"/>
      <c r="B132" s="241"/>
      <c r="C132" s="241"/>
      <c r="D132" s="241"/>
      <c r="E132" s="241"/>
      <c r="F132" s="241"/>
      <c r="G132" s="241"/>
      <c r="H132" s="241"/>
      <c r="I132" s="241"/>
      <c r="J132" s="241"/>
      <c r="K132" s="241"/>
      <c r="L132" s="328"/>
    </row>
    <row r="133" spans="1:12">
      <c r="A133" s="240" t="s">
        <v>91</v>
      </c>
      <c r="B133" s="241"/>
      <c r="C133" s="241"/>
      <c r="D133" s="241"/>
      <c r="E133" s="241"/>
      <c r="F133" s="241"/>
      <c r="G133" s="241"/>
      <c r="H133" s="241"/>
      <c r="I133" s="241"/>
      <c r="J133" s="241"/>
      <c r="K133" s="241"/>
      <c r="L133" s="328"/>
    </row>
    <row r="134" spans="1:12">
      <c r="A134" s="241" t="s">
        <v>92</v>
      </c>
      <c r="B134" s="241"/>
      <c r="C134" s="241"/>
      <c r="D134" s="241"/>
      <c r="E134" s="241"/>
      <c r="F134" s="241"/>
      <c r="G134" s="241"/>
      <c r="H134" s="241"/>
      <c r="I134" s="241"/>
      <c r="J134" s="241"/>
      <c r="K134" s="241"/>
      <c r="L134" s="328"/>
    </row>
    <row r="135" spans="1:12">
      <c r="A135" s="241" t="s">
        <v>93</v>
      </c>
      <c r="B135" s="241"/>
      <c r="C135" s="241"/>
      <c r="D135" s="241"/>
      <c r="E135" s="241"/>
      <c r="F135" s="241"/>
      <c r="G135" s="241"/>
      <c r="H135" s="241"/>
      <c r="I135" s="241"/>
      <c r="J135" s="241"/>
      <c r="K135" s="241"/>
      <c r="L135" s="328"/>
    </row>
    <row r="136" spans="1:12">
      <c r="A136" s="241" t="s">
        <v>94</v>
      </c>
      <c r="B136" s="241"/>
      <c r="C136" s="241"/>
      <c r="D136" s="241"/>
      <c r="E136" s="241"/>
      <c r="F136" s="241"/>
      <c r="G136" s="241"/>
      <c r="H136" s="241"/>
      <c r="I136" s="241"/>
      <c r="J136" s="241"/>
      <c r="K136" s="241"/>
      <c r="L136" s="328"/>
    </row>
    <row r="137" spans="1:12">
      <c r="A137" s="241" t="s">
        <v>95</v>
      </c>
      <c r="B137" s="241"/>
      <c r="C137" s="241"/>
      <c r="D137" s="241"/>
      <c r="E137" s="241"/>
      <c r="F137" s="241"/>
      <c r="G137" s="241"/>
      <c r="H137" s="241"/>
      <c r="I137" s="241"/>
      <c r="J137" s="241"/>
      <c r="K137" s="241"/>
      <c r="L137" s="328"/>
    </row>
    <row r="138" spans="1:12" ht="6" customHeight="1">
      <c r="A138" s="241"/>
      <c r="B138" s="241"/>
      <c r="C138" s="241"/>
      <c r="D138" s="241"/>
      <c r="E138" s="241"/>
      <c r="F138" s="241"/>
      <c r="G138" s="241"/>
      <c r="H138" s="241"/>
      <c r="I138" s="241"/>
      <c r="J138" s="241"/>
      <c r="K138" s="241"/>
      <c r="L138" s="328"/>
    </row>
    <row r="139" spans="1:12">
      <c r="A139" s="240" t="s">
        <v>96</v>
      </c>
      <c r="B139" s="241"/>
      <c r="C139" s="241"/>
      <c r="D139" s="241"/>
      <c r="E139" s="241"/>
      <c r="F139" s="241"/>
      <c r="G139" s="241"/>
      <c r="H139" s="241"/>
      <c r="I139" s="241"/>
      <c r="J139" s="241"/>
      <c r="K139" s="241"/>
      <c r="L139" s="328"/>
    </row>
    <row r="140" spans="1:12">
      <c r="A140" s="241" t="s">
        <v>97</v>
      </c>
      <c r="B140" s="241"/>
      <c r="C140" s="241"/>
      <c r="D140" s="241"/>
      <c r="E140" s="241"/>
      <c r="F140" s="241"/>
      <c r="G140" s="241"/>
      <c r="H140" s="241"/>
      <c r="I140" s="241"/>
      <c r="J140" s="241"/>
      <c r="K140" s="241"/>
      <c r="L140" s="328"/>
    </row>
    <row r="141" spans="1:12">
      <c r="A141" s="241" t="s">
        <v>98</v>
      </c>
      <c r="B141" s="241"/>
      <c r="C141" s="241"/>
      <c r="D141" s="241"/>
      <c r="E141" s="241"/>
      <c r="F141" s="241"/>
      <c r="G141" s="241"/>
      <c r="H141" s="241"/>
      <c r="I141" s="241"/>
      <c r="J141" s="241"/>
      <c r="K141" s="241"/>
      <c r="L141" s="328"/>
    </row>
    <row r="142" spans="1:12">
      <c r="A142" s="241" t="s">
        <v>99</v>
      </c>
      <c r="B142" s="241"/>
      <c r="C142" s="241"/>
      <c r="D142" s="241"/>
      <c r="E142" s="241"/>
      <c r="F142" s="241"/>
      <c r="G142" s="241"/>
      <c r="H142" s="241"/>
      <c r="I142" s="241"/>
      <c r="J142" s="241"/>
      <c r="K142" s="241"/>
      <c r="L142" s="328"/>
    </row>
    <row r="143" spans="1:12" ht="6" customHeight="1">
      <c r="A143" s="241"/>
      <c r="B143" s="241"/>
      <c r="C143" s="241"/>
      <c r="D143" s="241"/>
      <c r="E143" s="241"/>
      <c r="F143" s="241"/>
      <c r="G143" s="241"/>
      <c r="H143" s="241"/>
      <c r="I143" s="241"/>
      <c r="J143" s="241"/>
      <c r="K143" s="241"/>
      <c r="L143" s="328"/>
    </row>
    <row r="144" spans="1:12">
      <c r="A144" s="240" t="s">
        <v>100</v>
      </c>
      <c r="B144" s="241"/>
      <c r="C144" s="241"/>
      <c r="D144" s="241"/>
      <c r="E144" s="241"/>
      <c r="F144" s="241"/>
      <c r="G144" s="241"/>
      <c r="H144" s="241"/>
      <c r="I144" s="241"/>
      <c r="J144" s="241"/>
      <c r="K144" s="241"/>
      <c r="L144" s="328"/>
    </row>
    <row r="145" spans="1:12">
      <c r="A145" s="241" t="s">
        <v>101</v>
      </c>
      <c r="B145" s="241"/>
      <c r="C145" s="241"/>
      <c r="D145" s="241"/>
      <c r="E145" s="241"/>
      <c r="F145" s="241"/>
      <c r="G145" s="241"/>
      <c r="H145" s="241"/>
      <c r="I145" s="241"/>
      <c r="J145" s="241"/>
      <c r="K145" s="241"/>
      <c r="L145" s="328"/>
    </row>
    <row r="146" spans="1:12">
      <c r="A146" s="241" t="s">
        <v>102</v>
      </c>
      <c r="B146" s="241"/>
      <c r="C146" s="241"/>
      <c r="D146" s="241"/>
      <c r="E146" s="241"/>
      <c r="F146" s="241"/>
      <c r="G146" s="241"/>
      <c r="H146" s="241"/>
      <c r="I146" s="241"/>
      <c r="J146" s="241"/>
      <c r="K146" s="241"/>
      <c r="L146" s="328"/>
    </row>
    <row r="147" spans="1:12" ht="6" customHeight="1">
      <c r="A147" s="241"/>
      <c r="B147" s="241"/>
      <c r="C147" s="241"/>
      <c r="D147" s="241"/>
      <c r="E147" s="241"/>
      <c r="F147" s="241"/>
      <c r="G147" s="241"/>
      <c r="H147" s="241"/>
      <c r="I147" s="241"/>
      <c r="J147" s="241"/>
      <c r="K147" s="241"/>
      <c r="L147" s="328"/>
    </row>
    <row r="148" spans="1:12">
      <c r="A148" s="240" t="s">
        <v>103</v>
      </c>
      <c r="B148" s="241"/>
      <c r="C148" s="241"/>
      <c r="D148" s="241"/>
      <c r="E148" s="241"/>
      <c r="F148" s="241"/>
      <c r="G148" s="241"/>
      <c r="H148" s="241"/>
      <c r="I148" s="241"/>
      <c r="J148" s="241"/>
      <c r="K148" s="241"/>
      <c r="L148" s="328"/>
    </row>
    <row r="149" spans="1:12">
      <c r="A149" s="241" t="s">
        <v>104</v>
      </c>
      <c r="L149" s="328"/>
    </row>
    <row r="150" spans="1:12" ht="6" customHeight="1">
      <c r="A150" s="241"/>
      <c r="B150" s="241"/>
      <c r="C150" s="241"/>
      <c r="D150" s="241"/>
      <c r="E150" s="241"/>
      <c r="F150" s="241"/>
      <c r="G150" s="241"/>
      <c r="H150" s="241"/>
      <c r="I150" s="241"/>
      <c r="J150" s="241"/>
      <c r="K150" s="241"/>
      <c r="L150" s="328"/>
    </row>
    <row r="151" spans="1:12">
      <c r="A151" s="240" t="s">
        <v>105</v>
      </c>
      <c r="B151" s="241"/>
      <c r="C151" s="241"/>
      <c r="D151" s="241"/>
      <c r="E151" s="241"/>
      <c r="F151" s="241"/>
      <c r="G151" s="241"/>
      <c r="H151" s="241"/>
      <c r="I151" s="241"/>
      <c r="J151" s="241"/>
      <c r="K151" s="241"/>
      <c r="L151" s="328"/>
    </row>
    <row r="152" spans="1:12">
      <c r="A152" s="241" t="s">
        <v>106</v>
      </c>
      <c r="L152" s="328"/>
    </row>
    <row r="153" spans="1:12">
      <c r="A153" s="241" t="s">
        <v>107</v>
      </c>
      <c r="L153" s="328"/>
    </row>
    <row r="154" spans="1:12">
      <c r="A154" s="241" t="s">
        <v>108</v>
      </c>
      <c r="L154" s="328"/>
    </row>
    <row r="155" spans="1:12" ht="6" customHeight="1">
      <c r="A155" s="241"/>
      <c r="B155" s="241"/>
      <c r="C155" s="241"/>
      <c r="D155" s="241"/>
      <c r="E155" s="241"/>
      <c r="F155" s="241"/>
      <c r="G155" s="241"/>
      <c r="H155" s="241"/>
      <c r="I155" s="241"/>
      <c r="J155" s="241"/>
      <c r="K155" s="241"/>
      <c r="L155" s="328"/>
    </row>
    <row r="156" spans="1:12">
      <c r="A156" s="240" t="s">
        <v>109</v>
      </c>
      <c r="B156" s="241"/>
      <c r="C156" s="241"/>
      <c r="D156" s="241"/>
      <c r="E156" s="241"/>
      <c r="F156" s="241"/>
      <c r="G156" s="241"/>
      <c r="H156" s="241"/>
      <c r="I156" s="241"/>
      <c r="J156" s="241"/>
      <c r="K156" s="241"/>
    </row>
    <row r="157" spans="1:12">
      <c r="A157" s="241" t="s">
        <v>110</v>
      </c>
    </row>
    <row r="158" spans="1:12">
      <c r="A158" s="241" t="s">
        <v>111</v>
      </c>
    </row>
  </sheetData>
  <sheetProtection algorithmName="SHA-512" hashValue="gAYrwqe78Ef7PFdJdyPX+cyUzfUFslIVYBmnPZDgmwwA2uYJ1EYxfsydRRRIYzf52B74iNaDTOgx03PK1jd6JQ==" saltValue="ayfu8O46TZwB/S9Sjd6jHw==" spinCount="100000" sheet="1" objects="1" scenarios="1" selectLockedCells="1"/>
  <mergeCells count="2">
    <mergeCell ref="A8:K8"/>
    <mergeCell ref="A88:K88"/>
  </mergeCells>
  <printOptions horizontalCentered="1" verticalCentered="1"/>
  <pageMargins left="0.51181102362204722" right="0.47244094488188981" top="0.47244094488188981" bottom="0.55118110236220474" header="0.23622047244094491" footer="0.31496062992125984"/>
  <pageSetup paperSize="9" scale="72" orientation="portrait" r:id="rId1"/>
  <headerFooter>
    <oddFooter>&amp;R&amp;A</oddFooter>
  </headerFooter>
  <rowBreaks count="1" manualBreakCount="1">
    <brk id="80" min="10" max="1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Φύλλο9">
    <pageSetUpPr fitToPage="1"/>
  </sheetPr>
  <dimension ref="A1:E63"/>
  <sheetViews>
    <sheetView zoomScale="85" zoomScaleNormal="85" zoomScaleSheetLayoutView="85" workbookViewId="0">
      <selection activeCell="B3" sqref="B3"/>
    </sheetView>
  </sheetViews>
  <sheetFormatPr defaultColWidth="9.140625" defaultRowHeight="15"/>
  <cols>
    <col min="1" max="1" width="4.7109375" style="1" customWidth="1"/>
    <col min="2" max="2" width="90.28515625" style="1" customWidth="1"/>
    <col min="3" max="3" width="60.140625" style="1" customWidth="1"/>
    <col min="4" max="4" width="31" style="1" customWidth="1"/>
    <col min="5" max="5" width="18.7109375" style="1" customWidth="1"/>
    <col min="6" max="16384" width="9.140625" style="1"/>
  </cols>
  <sheetData>
    <row r="1" spans="1:5" ht="53.25" customHeight="1" thickBot="1">
      <c r="A1" s="429" t="s">
        <v>247</v>
      </c>
      <c r="B1" s="430"/>
      <c r="C1" s="430"/>
      <c r="D1" s="430"/>
      <c r="E1" s="432"/>
    </row>
    <row r="2" spans="1:5" ht="45.75" thickBot="1">
      <c r="A2" s="31" t="s">
        <v>164</v>
      </c>
      <c r="B2" s="32" t="s">
        <v>234</v>
      </c>
      <c r="C2" s="33" t="s">
        <v>216</v>
      </c>
      <c r="D2" s="102" t="s">
        <v>149</v>
      </c>
      <c r="E2" s="102" t="s">
        <v>241</v>
      </c>
    </row>
    <row r="3" spans="1:5" ht="31.5" customHeight="1">
      <c r="A3" s="297">
        <v>1</v>
      </c>
      <c r="B3" s="165"/>
      <c r="C3" s="166"/>
      <c r="D3" s="227"/>
      <c r="E3" s="235"/>
    </row>
    <row r="4" spans="1:5" ht="31.5" customHeight="1">
      <c r="A4" s="298">
        <v>2</v>
      </c>
      <c r="B4" s="162"/>
      <c r="C4" s="167"/>
      <c r="D4" s="228"/>
      <c r="E4" s="236"/>
    </row>
    <row r="5" spans="1:5" ht="31.5" customHeight="1">
      <c r="A5" s="298">
        <v>3</v>
      </c>
      <c r="B5" s="162"/>
      <c r="C5" s="167"/>
      <c r="D5" s="228"/>
      <c r="E5" s="236"/>
    </row>
    <row r="6" spans="1:5" ht="31.5" customHeight="1">
      <c r="A6" s="298">
        <v>4</v>
      </c>
      <c r="B6" s="162"/>
      <c r="C6" s="167"/>
      <c r="D6" s="228"/>
      <c r="E6" s="236"/>
    </row>
    <row r="7" spans="1:5" ht="31.5" customHeight="1">
      <c r="A7" s="298">
        <v>5</v>
      </c>
      <c r="B7" s="162"/>
      <c r="C7" s="167"/>
      <c r="D7" s="228"/>
      <c r="E7" s="236"/>
    </row>
    <row r="8" spans="1:5" ht="31.5" customHeight="1">
      <c r="A8" s="298">
        <v>6</v>
      </c>
      <c r="B8" s="162"/>
      <c r="C8" s="167"/>
      <c r="D8" s="228"/>
      <c r="E8" s="236"/>
    </row>
    <row r="9" spans="1:5" ht="31.5" customHeight="1">
      <c r="A9" s="298">
        <v>7</v>
      </c>
      <c r="B9" s="162"/>
      <c r="C9" s="167"/>
      <c r="D9" s="228"/>
      <c r="E9" s="236"/>
    </row>
    <row r="10" spans="1:5" ht="31.5" customHeight="1">
      <c r="A10" s="298">
        <v>8</v>
      </c>
      <c r="B10" s="162"/>
      <c r="C10" s="167"/>
      <c r="D10" s="228"/>
      <c r="E10" s="236"/>
    </row>
    <row r="11" spans="1:5" ht="31.5" customHeight="1">
      <c r="A11" s="298">
        <v>9</v>
      </c>
      <c r="B11" s="162"/>
      <c r="C11" s="167"/>
      <c r="D11" s="228"/>
      <c r="E11" s="236"/>
    </row>
    <row r="12" spans="1:5" ht="31.5" customHeight="1">
      <c r="A12" s="298">
        <v>10</v>
      </c>
      <c r="B12" s="162"/>
      <c r="C12" s="167"/>
      <c r="D12" s="228"/>
      <c r="E12" s="236"/>
    </row>
    <row r="13" spans="1:5" ht="31.5" customHeight="1">
      <c r="A13" s="298">
        <v>11</v>
      </c>
      <c r="B13" s="162"/>
      <c r="C13" s="167"/>
      <c r="D13" s="228"/>
      <c r="E13" s="236"/>
    </row>
    <row r="14" spans="1:5" ht="31.5" customHeight="1">
      <c r="A14" s="298">
        <v>12</v>
      </c>
      <c r="B14" s="162"/>
      <c r="C14" s="167"/>
      <c r="D14" s="228"/>
      <c r="E14" s="236"/>
    </row>
    <row r="15" spans="1:5" ht="31.5" customHeight="1">
      <c r="A15" s="298">
        <v>13</v>
      </c>
      <c r="B15" s="162"/>
      <c r="C15" s="167"/>
      <c r="D15" s="228"/>
      <c r="E15" s="236"/>
    </row>
    <row r="16" spans="1:5" ht="31.5" customHeight="1">
      <c r="A16" s="298">
        <v>14</v>
      </c>
      <c r="B16" s="162"/>
      <c r="C16" s="167"/>
      <c r="D16" s="228"/>
      <c r="E16" s="236"/>
    </row>
    <row r="17" spans="1:5" ht="31.5" customHeight="1">
      <c r="A17" s="298">
        <v>15</v>
      </c>
      <c r="B17" s="162"/>
      <c r="C17" s="167"/>
      <c r="D17" s="228"/>
      <c r="E17" s="236"/>
    </row>
    <row r="18" spans="1:5" ht="31.5" customHeight="1">
      <c r="A18" s="298">
        <v>16</v>
      </c>
      <c r="B18" s="162"/>
      <c r="C18" s="167"/>
      <c r="D18" s="228"/>
      <c r="E18" s="236"/>
    </row>
    <row r="19" spans="1:5" ht="31.5" customHeight="1">
      <c r="A19" s="298">
        <v>17</v>
      </c>
      <c r="B19" s="162"/>
      <c r="C19" s="167"/>
      <c r="D19" s="228"/>
      <c r="E19" s="236"/>
    </row>
    <row r="20" spans="1:5" ht="31.5" customHeight="1">
      <c r="A20" s="298">
        <v>18</v>
      </c>
      <c r="B20" s="162"/>
      <c r="C20" s="167"/>
      <c r="D20" s="228"/>
      <c r="E20" s="236"/>
    </row>
    <row r="21" spans="1:5" ht="31.5" customHeight="1">
      <c r="A21" s="298">
        <v>19</v>
      </c>
      <c r="B21" s="162"/>
      <c r="C21" s="167"/>
      <c r="D21" s="228"/>
      <c r="E21" s="236"/>
    </row>
    <row r="22" spans="1:5" ht="31.5" customHeight="1" thickBot="1">
      <c r="A22" s="298">
        <v>20</v>
      </c>
      <c r="B22" s="162"/>
      <c r="C22" s="167"/>
      <c r="D22" s="228"/>
      <c r="E22" s="236"/>
    </row>
    <row r="23" spans="1:5" ht="27" thickBot="1">
      <c r="A23" s="94" t="s">
        <v>248</v>
      </c>
      <c r="B23" s="95"/>
      <c r="C23" s="96"/>
      <c r="D23" s="96"/>
      <c r="E23" s="130">
        <f>SUM(E3:E22)</f>
        <v>0</v>
      </c>
    </row>
    <row r="63" spans="2:2">
      <c r="B63" s="1">
        <v>12</v>
      </c>
    </row>
  </sheetData>
  <sheetProtection algorithmName="SHA-512" hashValue="tGtG/ycE1Zip1zwRrxoGYibJDrJrwALkWmalCK8iOFhTxlBCYonKSyvjAAmSq5lD/vmTn+rw4D2aQDmH6UvpAw==" saltValue="fia5ytg3YyuUMmhL7jss2w==" spinCount="100000" sheet="1" objects="1" scenarios="1" selectLockedCells="1"/>
  <mergeCells count="1">
    <mergeCell ref="A1:E1"/>
  </mergeCells>
  <pageMargins left="0.70866141732283472" right="0.62992125984251968" top="0.44" bottom="0.74803149606299213" header="0.31496062992125984" footer="0.31496062992125984"/>
  <pageSetup paperSize="9" scale="64" orientation="landscape" r:id="rId1"/>
  <headerFooter>
    <oddFooter xml:space="preserve">&amp;RΠροϋπολογιστικό κόστος Ανακατασκευής - ανακαίνισης ακινήτου / Budgeted cost of reconstruction or renovation of property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DATA!$A$45:$A$51</xm:f>
          </x14:formula1>
          <xm:sqref>D3:D22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249977111117893"/>
    <pageSetUpPr fitToPage="1"/>
  </sheetPr>
  <dimension ref="A1:E44"/>
  <sheetViews>
    <sheetView zoomScaleNormal="100" zoomScaleSheetLayoutView="85" workbookViewId="0">
      <selection activeCell="B4" sqref="B4"/>
    </sheetView>
  </sheetViews>
  <sheetFormatPr defaultColWidth="9.140625" defaultRowHeight="15"/>
  <cols>
    <col min="1" max="1" width="8.42578125" style="1" customWidth="1"/>
    <col min="2" max="2" width="68.42578125" style="1" customWidth="1"/>
    <col min="3" max="3" width="44.28515625" style="1" customWidth="1"/>
    <col min="4" max="4" width="28.7109375" style="1" customWidth="1"/>
    <col min="5" max="5" width="23.140625" style="1" customWidth="1"/>
    <col min="6" max="16384" width="9.140625" style="1"/>
  </cols>
  <sheetData>
    <row r="1" spans="1:5" ht="27" thickBot="1">
      <c r="A1" s="429" t="s">
        <v>249</v>
      </c>
      <c r="B1" s="430"/>
      <c r="C1" s="430"/>
      <c r="D1" s="439"/>
      <c r="E1" s="440"/>
    </row>
    <row r="2" spans="1:5" ht="51" customHeight="1" thickBot="1">
      <c r="A2" s="444" t="s">
        <v>250</v>
      </c>
      <c r="B2" s="445"/>
      <c r="C2" s="445"/>
      <c r="D2" s="446"/>
      <c r="E2" s="164">
        <f>ROUND(((Προϋπολογισμός!B31/0.85)-Προϋπολογισμός!B31),2)</f>
        <v>0</v>
      </c>
    </row>
    <row r="3" spans="1:5" s="292" customFormat="1" ht="45.75" thickBot="1">
      <c r="A3" s="187" t="s">
        <v>164</v>
      </c>
      <c r="B3" s="6" t="s">
        <v>251</v>
      </c>
      <c r="C3" s="6" t="s">
        <v>252</v>
      </c>
      <c r="D3" s="145" t="s">
        <v>149</v>
      </c>
      <c r="E3" s="102" t="s">
        <v>241</v>
      </c>
    </row>
    <row r="4" spans="1:5" s="98" customFormat="1" ht="31.5" customHeight="1">
      <c r="A4" s="293">
        <v>1</v>
      </c>
      <c r="B4" s="34"/>
      <c r="C4" s="198"/>
      <c r="D4" s="329" t="s">
        <v>253</v>
      </c>
      <c r="E4" s="235"/>
    </row>
    <row r="5" spans="1:5" s="98" customFormat="1" ht="31.5" customHeight="1">
      <c r="A5" s="294">
        <v>2</v>
      </c>
      <c r="B5" s="162"/>
      <c r="C5" s="199"/>
      <c r="D5" s="330" t="s">
        <v>253</v>
      </c>
      <c r="E5" s="238"/>
    </row>
    <row r="6" spans="1:5" s="98" customFormat="1" ht="31.5" customHeight="1">
      <c r="A6" s="295">
        <v>3</v>
      </c>
      <c r="B6" s="162"/>
      <c r="C6" s="199"/>
      <c r="D6" s="330" t="s">
        <v>253</v>
      </c>
      <c r="E6" s="238"/>
    </row>
    <row r="7" spans="1:5" s="98" customFormat="1" ht="31.5" customHeight="1">
      <c r="A7" s="294">
        <v>4</v>
      </c>
      <c r="B7" s="162"/>
      <c r="C7" s="199"/>
      <c r="D7" s="330" t="s">
        <v>253</v>
      </c>
      <c r="E7" s="238"/>
    </row>
    <row r="8" spans="1:5" s="98" customFormat="1" ht="31.5" customHeight="1">
      <c r="A8" s="295">
        <v>5</v>
      </c>
      <c r="B8" s="162"/>
      <c r="C8" s="199"/>
      <c r="D8" s="330" t="s">
        <v>253</v>
      </c>
      <c r="E8" s="238"/>
    </row>
    <row r="9" spans="1:5" s="98" customFormat="1" ht="31.5" customHeight="1">
      <c r="A9" s="294">
        <v>6</v>
      </c>
      <c r="B9" s="162"/>
      <c r="C9" s="199"/>
      <c r="D9" s="330" t="s">
        <v>253</v>
      </c>
      <c r="E9" s="238"/>
    </row>
    <row r="10" spans="1:5" s="98" customFormat="1" ht="31.5" customHeight="1">
      <c r="A10" s="295">
        <v>7</v>
      </c>
      <c r="B10" s="162"/>
      <c r="C10" s="199"/>
      <c r="D10" s="330" t="s">
        <v>253</v>
      </c>
      <c r="E10" s="238"/>
    </row>
    <row r="11" spans="1:5" s="98" customFormat="1" ht="31.5" customHeight="1">
      <c r="A11" s="294">
        <v>8</v>
      </c>
      <c r="B11" s="162"/>
      <c r="C11" s="199"/>
      <c r="D11" s="330" t="s">
        <v>253</v>
      </c>
      <c r="E11" s="238"/>
    </row>
    <row r="12" spans="1:5" s="98" customFormat="1" ht="31.5" customHeight="1">
      <c r="A12" s="295">
        <v>9</v>
      </c>
      <c r="B12" s="162"/>
      <c r="C12" s="199"/>
      <c r="D12" s="330" t="s">
        <v>253</v>
      </c>
      <c r="E12" s="238"/>
    </row>
    <row r="13" spans="1:5" s="98" customFormat="1" ht="31.5" customHeight="1">
      <c r="A13" s="294">
        <v>10</v>
      </c>
      <c r="B13" s="162"/>
      <c r="C13" s="199"/>
      <c r="D13" s="330" t="s">
        <v>253</v>
      </c>
      <c r="E13" s="238"/>
    </row>
    <row r="14" spans="1:5" s="98" customFormat="1" ht="31.5" customHeight="1">
      <c r="A14" s="295">
        <v>11</v>
      </c>
      <c r="B14" s="162"/>
      <c r="C14" s="199"/>
      <c r="D14" s="330" t="s">
        <v>253</v>
      </c>
      <c r="E14" s="238"/>
    </row>
    <row r="15" spans="1:5" s="98" customFormat="1" ht="31.5" customHeight="1">
      <c r="A15" s="294">
        <v>12</v>
      </c>
      <c r="B15" s="162"/>
      <c r="C15" s="199"/>
      <c r="D15" s="330" t="s">
        <v>253</v>
      </c>
      <c r="E15" s="238"/>
    </row>
    <row r="16" spans="1:5" s="98" customFormat="1" ht="31.5" customHeight="1">
      <c r="A16" s="295">
        <v>13</v>
      </c>
      <c r="B16" s="162"/>
      <c r="C16" s="199"/>
      <c r="D16" s="330" t="s">
        <v>253</v>
      </c>
      <c r="E16" s="238"/>
    </row>
    <row r="17" spans="1:5" s="98" customFormat="1" ht="31.5" customHeight="1">
      <c r="A17" s="294">
        <v>14</v>
      </c>
      <c r="B17" s="162"/>
      <c r="C17" s="199"/>
      <c r="D17" s="330" t="s">
        <v>253</v>
      </c>
      <c r="E17" s="238"/>
    </row>
    <row r="18" spans="1:5" s="98" customFormat="1" ht="31.5" customHeight="1">
      <c r="A18" s="295">
        <v>15</v>
      </c>
      <c r="B18" s="162"/>
      <c r="C18" s="199"/>
      <c r="D18" s="330" t="s">
        <v>253</v>
      </c>
      <c r="E18" s="238"/>
    </row>
    <row r="19" spans="1:5" s="98" customFormat="1" ht="31.5" customHeight="1">
      <c r="A19" s="294">
        <v>16</v>
      </c>
      <c r="B19" s="162"/>
      <c r="C19" s="199"/>
      <c r="D19" s="330" t="s">
        <v>253</v>
      </c>
      <c r="E19" s="238"/>
    </row>
    <row r="20" spans="1:5" s="98" customFormat="1" ht="31.5" customHeight="1">
      <c r="A20" s="295">
        <v>17</v>
      </c>
      <c r="B20" s="162"/>
      <c r="C20" s="199"/>
      <c r="D20" s="330" t="s">
        <v>253</v>
      </c>
      <c r="E20" s="238"/>
    </row>
    <row r="21" spans="1:5" s="98" customFormat="1" ht="31.5" customHeight="1">
      <c r="A21" s="294">
        <v>18</v>
      </c>
      <c r="B21" s="162"/>
      <c r="C21" s="199"/>
      <c r="D21" s="330" t="s">
        <v>253</v>
      </c>
      <c r="E21" s="238"/>
    </row>
    <row r="22" spans="1:5" s="98" customFormat="1" ht="31.5" customHeight="1">
      <c r="A22" s="295">
        <v>19</v>
      </c>
      <c r="B22" s="162"/>
      <c r="C22" s="199"/>
      <c r="D22" s="330" t="s">
        <v>253</v>
      </c>
      <c r="E22" s="238"/>
    </row>
    <row r="23" spans="1:5" s="98" customFormat="1" ht="31.5" customHeight="1">
      <c r="A23" s="294">
        <v>20</v>
      </c>
      <c r="B23" s="163"/>
      <c r="C23" s="199"/>
      <c r="D23" s="330" t="s">
        <v>253</v>
      </c>
      <c r="E23" s="238"/>
    </row>
    <row r="24" spans="1:5" s="98" customFormat="1" ht="31.5" customHeight="1">
      <c r="A24" s="295">
        <v>21</v>
      </c>
      <c r="B24" s="163"/>
      <c r="C24" s="199"/>
      <c r="D24" s="330" t="s">
        <v>253</v>
      </c>
      <c r="E24" s="238"/>
    </row>
    <row r="25" spans="1:5" s="98" customFormat="1" ht="31.5" customHeight="1">
      <c r="A25" s="294">
        <v>22</v>
      </c>
      <c r="B25" s="163"/>
      <c r="C25" s="199"/>
      <c r="D25" s="330" t="s">
        <v>253</v>
      </c>
      <c r="E25" s="238"/>
    </row>
    <row r="26" spans="1:5" s="98" customFormat="1" ht="31.5" customHeight="1">
      <c r="A26" s="295">
        <v>23</v>
      </c>
      <c r="B26" s="163"/>
      <c r="C26" s="199"/>
      <c r="D26" s="330" t="s">
        <v>253</v>
      </c>
      <c r="E26" s="238"/>
    </row>
    <row r="27" spans="1:5" s="98" customFormat="1" ht="31.5" customHeight="1">
      <c r="A27" s="294">
        <v>24</v>
      </c>
      <c r="B27" s="163"/>
      <c r="C27" s="199"/>
      <c r="D27" s="330" t="s">
        <v>253</v>
      </c>
      <c r="E27" s="238"/>
    </row>
    <row r="28" spans="1:5" s="98" customFormat="1" ht="31.5" customHeight="1">
      <c r="A28" s="295">
        <v>25</v>
      </c>
      <c r="B28" s="163"/>
      <c r="C28" s="199"/>
      <c r="D28" s="330" t="s">
        <v>253</v>
      </c>
      <c r="E28" s="238"/>
    </row>
    <row r="29" spans="1:5" s="98" customFormat="1" ht="31.5" customHeight="1">
      <c r="A29" s="294">
        <v>26</v>
      </c>
      <c r="B29" s="163"/>
      <c r="C29" s="199"/>
      <c r="D29" s="330" t="s">
        <v>253</v>
      </c>
      <c r="E29" s="238"/>
    </row>
    <row r="30" spans="1:5" s="98" customFormat="1" ht="31.5" customHeight="1">
      <c r="A30" s="295">
        <v>27</v>
      </c>
      <c r="B30" s="163"/>
      <c r="C30" s="199"/>
      <c r="D30" s="330" t="s">
        <v>253</v>
      </c>
      <c r="E30" s="238"/>
    </row>
    <row r="31" spans="1:5" s="98" customFormat="1" ht="31.5" customHeight="1">
      <c r="A31" s="294">
        <v>28</v>
      </c>
      <c r="B31" s="163"/>
      <c r="C31" s="199"/>
      <c r="D31" s="330" t="s">
        <v>253</v>
      </c>
      <c r="E31" s="238"/>
    </row>
    <row r="32" spans="1:5" s="98" customFormat="1" ht="31.5" customHeight="1">
      <c r="A32" s="295">
        <v>29</v>
      </c>
      <c r="B32" s="163"/>
      <c r="C32" s="199"/>
      <c r="D32" s="330" t="s">
        <v>253</v>
      </c>
      <c r="E32" s="238"/>
    </row>
    <row r="33" spans="1:5" s="98" customFormat="1" ht="31.5" customHeight="1">
      <c r="A33" s="294">
        <v>30</v>
      </c>
      <c r="B33" s="163"/>
      <c r="C33" s="199"/>
      <c r="D33" s="330" t="s">
        <v>253</v>
      </c>
      <c r="E33" s="238"/>
    </row>
    <row r="34" spans="1:5" s="98" customFormat="1" ht="31.5" customHeight="1">
      <c r="A34" s="295">
        <v>31</v>
      </c>
      <c r="B34" s="163"/>
      <c r="C34" s="199"/>
      <c r="D34" s="330" t="s">
        <v>253</v>
      </c>
      <c r="E34" s="238"/>
    </row>
    <row r="35" spans="1:5" s="98" customFormat="1" ht="31.5" customHeight="1">
      <c r="A35" s="294">
        <v>32</v>
      </c>
      <c r="B35" s="163"/>
      <c r="C35" s="199"/>
      <c r="D35" s="330" t="s">
        <v>253</v>
      </c>
      <c r="E35" s="238"/>
    </row>
    <row r="36" spans="1:5" s="98" customFormat="1" ht="31.5" customHeight="1">
      <c r="A36" s="295">
        <v>33</v>
      </c>
      <c r="B36" s="163"/>
      <c r="C36" s="199"/>
      <c r="D36" s="330" t="s">
        <v>253</v>
      </c>
      <c r="E36" s="238"/>
    </row>
    <row r="37" spans="1:5" s="98" customFormat="1" ht="31.5" customHeight="1">
      <c r="A37" s="294">
        <v>34</v>
      </c>
      <c r="B37" s="163"/>
      <c r="C37" s="199"/>
      <c r="D37" s="330" t="s">
        <v>253</v>
      </c>
      <c r="E37" s="238"/>
    </row>
    <row r="38" spans="1:5" s="98" customFormat="1" ht="31.5" customHeight="1">
      <c r="A38" s="295">
        <v>35</v>
      </c>
      <c r="B38" s="163"/>
      <c r="C38" s="199"/>
      <c r="D38" s="330" t="s">
        <v>253</v>
      </c>
      <c r="E38" s="238"/>
    </row>
    <row r="39" spans="1:5" s="98" customFormat="1" ht="31.5" customHeight="1">
      <c r="A39" s="294">
        <v>36</v>
      </c>
      <c r="B39" s="163"/>
      <c r="C39" s="199"/>
      <c r="D39" s="330" t="s">
        <v>253</v>
      </c>
      <c r="E39" s="238"/>
    </row>
    <row r="40" spans="1:5" s="98" customFormat="1" ht="31.5" customHeight="1">
      <c r="A40" s="295">
        <v>37</v>
      </c>
      <c r="B40" s="163"/>
      <c r="C40" s="199"/>
      <c r="D40" s="330" t="s">
        <v>253</v>
      </c>
      <c r="E40" s="238"/>
    </row>
    <row r="41" spans="1:5" s="98" customFormat="1" ht="31.5" customHeight="1">
      <c r="A41" s="294">
        <v>38</v>
      </c>
      <c r="B41" s="163"/>
      <c r="C41" s="199"/>
      <c r="D41" s="330" t="s">
        <v>253</v>
      </c>
      <c r="E41" s="238"/>
    </row>
    <row r="42" spans="1:5" s="98" customFormat="1" ht="31.5" customHeight="1">
      <c r="A42" s="295">
        <v>39</v>
      </c>
      <c r="B42" s="163"/>
      <c r="C42" s="199"/>
      <c r="D42" s="330" t="s">
        <v>253</v>
      </c>
      <c r="E42" s="238"/>
    </row>
    <row r="43" spans="1:5" s="98" customFormat="1" ht="31.5" customHeight="1" thickBot="1">
      <c r="A43" s="296">
        <v>40</v>
      </c>
      <c r="B43" s="163"/>
      <c r="C43" s="230"/>
      <c r="D43" s="331" t="s">
        <v>253</v>
      </c>
      <c r="E43" s="239"/>
    </row>
    <row r="44" spans="1:5" s="98" customFormat="1" ht="43.5" customHeight="1" thickBot="1">
      <c r="A44" s="441" t="s">
        <v>254</v>
      </c>
      <c r="B44" s="442"/>
      <c r="C44" s="443"/>
      <c r="D44" s="231"/>
      <c r="E44" s="225">
        <f>IF(SUM(E4:E43)&gt;E2,0,SUM(E4:E43))</f>
        <v>0</v>
      </c>
    </row>
  </sheetData>
  <sheetProtection algorithmName="SHA-512" hashValue="3a27JCWELXbGNPlPWkZTi/olzpDJaZdEo78htqOrc7byIVhK8eBUhV0iN/yRVkE8Rt3Fsnjkgebr/kemKJaChw==" saltValue="QLiL+MP5BgecDI5jnZXQ6g==" spinCount="100000" sheet="1" objects="1" scenarios="1" selectLockedCells="1"/>
  <mergeCells count="3">
    <mergeCell ref="A1:E1"/>
    <mergeCell ref="A44:C44"/>
    <mergeCell ref="A2:D2"/>
  </mergeCells>
  <pageMargins left="0.51181102362204722" right="0.47244094488188981" top="0.55118110236220474" bottom="0.55118110236220474" header="0.31496062992125984" footer="0.31496062992125984"/>
  <pageSetup paperSize="9" scale="53" orientation="portrait" r:id="rId1"/>
  <headerFooter>
    <oddFooter>&amp;RΑνάπτυξη ικανοτήτων MKO / Capacity Building Component</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B00-000000000000}">
          <x14:formula1>
            <xm:f>DATA!$A$34:$A$40</xm:f>
          </x14:formula1>
          <xm:sqref>C4:C43</xm:sqref>
        </x14:dataValidation>
        <x14:dataValidation type="list" allowBlank="1" showInputMessage="1" showErrorMessage="1" xr:uid="{00000000-0002-0000-0B00-000001000000}">
          <x14:formula1>
            <xm:f>DATA!$A$45:$A$51</xm:f>
          </x14:formula1>
          <xm:sqref>D4:D43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59999389629810485"/>
  </sheetPr>
  <dimension ref="A1:BA119"/>
  <sheetViews>
    <sheetView topLeftCell="A106" zoomScale="130" zoomScaleNormal="130" zoomScaleSheetLayoutView="100" workbookViewId="0">
      <selection activeCell="C2" sqref="C2"/>
    </sheetView>
  </sheetViews>
  <sheetFormatPr defaultColWidth="9" defaultRowHeight="15"/>
  <cols>
    <col min="1" max="1" width="6.85546875" style="274" customWidth="1"/>
    <col min="2" max="2" width="79.7109375" style="274" customWidth="1"/>
    <col min="3" max="3" width="12.140625" style="274" bestFit="1" customWidth="1"/>
    <col min="4" max="4" width="11.140625" style="274" customWidth="1"/>
    <col min="5" max="5" width="14" style="274" customWidth="1"/>
    <col min="6" max="6" width="1.140625" style="274" customWidth="1"/>
    <col min="7" max="7" width="20.42578125" style="275" customWidth="1"/>
    <col min="8" max="11" width="9" style="274"/>
    <col min="12" max="12" width="10.85546875" style="1" customWidth="1"/>
    <col min="13" max="49" width="10.85546875" style="274" customWidth="1"/>
    <col min="50" max="52" width="28" style="274" customWidth="1"/>
    <col min="53" max="53" width="28" style="268" customWidth="1"/>
    <col min="54" max="16384" width="9" style="274"/>
  </cols>
  <sheetData>
    <row r="1" spans="1:53" ht="60.75" thickBot="1">
      <c r="A1" s="449" t="s">
        <v>255</v>
      </c>
      <c r="B1" s="259" t="s">
        <v>256</v>
      </c>
      <c r="C1" s="258" t="s">
        <v>128</v>
      </c>
      <c r="D1" s="258" t="s">
        <v>129</v>
      </c>
      <c r="E1" s="258" t="s">
        <v>257</v>
      </c>
      <c r="G1" s="258" t="s">
        <v>129</v>
      </c>
      <c r="BA1" s="264" t="s">
        <v>149</v>
      </c>
    </row>
    <row r="2" spans="1:53" ht="15.75" thickBot="1">
      <c r="A2" s="450"/>
      <c r="B2" s="257" t="s">
        <v>258</v>
      </c>
      <c r="C2" s="265">
        <f>DSUM(Προσωπικό!$A$2:$O$44,Προσωπικό!$O$2,BA1:BA2)</f>
        <v>0</v>
      </c>
      <c r="D2" s="266" t="str">
        <f>IF(C14=0,"",C2/C14)</f>
        <v/>
      </c>
      <c r="E2" s="265">
        <f>ROUND(C2*Προϋπολογισμός!$B$8,2)</f>
        <v>0</v>
      </c>
      <c r="G2" s="267" t="str">
        <f>+BA2</f>
        <v>Φορέας / Project Promoter</v>
      </c>
      <c r="BA2" s="268" t="s">
        <v>253</v>
      </c>
    </row>
    <row r="3" spans="1:53" ht="15.75" customHeight="1">
      <c r="A3" s="450"/>
      <c r="B3" s="252" t="s">
        <v>259</v>
      </c>
      <c r="C3" s="269">
        <f>DSUM(Ταξίδια!$A$2:$O$28,Ταξίδια!$O$2,BA1:BA2)</f>
        <v>0</v>
      </c>
      <c r="D3" s="270" t="str">
        <f>IF(C14=0,"",C3/C14)</f>
        <v/>
      </c>
      <c r="E3" s="265">
        <f>ROUND(C3*Προϋπολογισμός!$B$8,2)</f>
        <v>0</v>
      </c>
      <c r="G3" s="447" t="str">
        <f>IF($E$119=0,"",+E14/$E$119)</f>
        <v/>
      </c>
    </row>
    <row r="4" spans="1:53" ht="15.75" thickBot="1">
      <c r="A4" s="450"/>
      <c r="B4" s="252" t="s">
        <v>260</v>
      </c>
      <c r="C4" s="269">
        <f>DSUM(Αποσβέσεις!$A$2:$K$23,Αποσβέσεις!$K$2,BA1:BA2)</f>
        <v>0</v>
      </c>
      <c r="D4" s="270" t="str">
        <f>IF(C14=0,"",C4/C14)</f>
        <v/>
      </c>
      <c r="E4" s="265">
        <f>ROUND(C4*Προϋπολογισμός!$B$8,2)</f>
        <v>0</v>
      </c>
      <c r="G4" s="448"/>
      <c r="BA4" s="264"/>
    </row>
    <row r="5" spans="1:53">
      <c r="A5" s="450"/>
      <c r="B5" s="252" t="s">
        <v>261</v>
      </c>
      <c r="C5" s="269">
        <f>DSUM(Εξοπλισμός!$A$2:$G$23,Εξοπλισμός!$G$2,BA1:BA2)</f>
        <v>0</v>
      </c>
      <c r="D5" s="270" t="str">
        <f>IF(C14=0,"",C5/C14)</f>
        <v/>
      </c>
      <c r="E5" s="265">
        <f>ROUND(C5*Προϋπολογισμός!$B$8,2)</f>
        <v>0</v>
      </c>
      <c r="BA5" s="264"/>
    </row>
    <row r="6" spans="1:53">
      <c r="A6" s="450"/>
      <c r="B6" s="252" t="s">
        <v>232</v>
      </c>
      <c r="C6" s="269">
        <f>DSUM(Αναλώσιμα!$A$2:$G$17,Αναλώσιμα!$G$2,BA1:BA2)</f>
        <v>0</v>
      </c>
      <c r="D6" s="270" t="str">
        <f>IF(C14=0,"",C6/C14)</f>
        <v/>
      </c>
      <c r="E6" s="265">
        <f>ROUND(C6*Προϋπολογισμός!$B$8,2)</f>
        <v>0</v>
      </c>
    </row>
    <row r="7" spans="1:53">
      <c r="A7" s="450"/>
      <c r="B7" s="252" t="s">
        <v>262</v>
      </c>
      <c r="C7" s="269">
        <f>DSUM(Υπεργολαβίες!$A$2:$E$22,Υπεργολαβίες!$E$2,BA1:BA2)</f>
        <v>0</v>
      </c>
      <c r="D7" s="270" t="str">
        <f>IF(C14=0,"",C7/C14)</f>
        <v/>
      </c>
      <c r="E7" s="265">
        <f>ROUND(C7*Προϋπολογισμός!$B$8,2)</f>
        <v>0</v>
      </c>
    </row>
    <row r="8" spans="1:53" ht="15.75" thickBot="1">
      <c r="A8" s="450"/>
      <c r="B8" s="253" t="s">
        <v>263</v>
      </c>
      <c r="C8" s="271">
        <f>DSUM('Λοιπές άμεσες'!$A$2:$E$44,'Λοιπές άμεσες'!$E$2,BA1:BA2)</f>
        <v>0</v>
      </c>
      <c r="D8" s="272" t="str">
        <f>IF(C14=0,"",C8/C14)</f>
        <v/>
      </c>
      <c r="E8" s="273">
        <f>ROUND(C8*Προϋπολογισμός!$B$8,2)</f>
        <v>0</v>
      </c>
    </row>
    <row r="9" spans="1:53">
      <c r="A9" s="450"/>
      <c r="B9" s="254" t="s">
        <v>138</v>
      </c>
      <c r="C9" s="242">
        <f>SUM(C2:C8)</f>
        <v>0</v>
      </c>
      <c r="D9" s="243"/>
      <c r="E9" s="260">
        <f>SUM(E2:E8)</f>
        <v>0</v>
      </c>
    </row>
    <row r="10" spans="1:53">
      <c r="A10" s="450"/>
      <c r="B10" s="252" t="s">
        <v>264</v>
      </c>
      <c r="C10" s="244">
        <f>DSUM(Ανακατασκευή!$A$2:$E$22,Ανακατασκευή!$E$2,BA1:BA2)</f>
        <v>0</v>
      </c>
      <c r="D10" s="245" t="str">
        <f>IF(C14=0,"",C10/C14)</f>
        <v/>
      </c>
      <c r="E10" s="265">
        <f>ROUND(C10*Προϋπολογισμός!$B$8,2)</f>
        <v>0</v>
      </c>
    </row>
    <row r="11" spans="1:53" ht="15.75" thickBot="1">
      <c r="A11" s="450"/>
      <c r="B11" s="253" t="s">
        <v>265</v>
      </c>
      <c r="C11" s="246">
        <f>+C2*Προϋπολογισμός!$B$11</f>
        <v>0</v>
      </c>
      <c r="D11" s="247" t="str">
        <f>IF(C14=0,"",C11/C14)</f>
        <v/>
      </c>
      <c r="E11" s="273">
        <f>ROUND(C11*Προϋπολογισμός!$B$8,2)</f>
        <v>0</v>
      </c>
    </row>
    <row r="12" spans="1:53">
      <c r="A12" s="450"/>
      <c r="B12" s="254" t="s">
        <v>266</v>
      </c>
      <c r="C12" s="242">
        <f>SUM(C9:C11)</f>
        <v>0</v>
      </c>
      <c r="D12" s="243"/>
      <c r="E12" s="260">
        <f>SUM(E9:E11)</f>
        <v>0</v>
      </c>
    </row>
    <row r="13" spans="1:53" ht="15.75" thickBot="1">
      <c r="A13" s="450"/>
      <c r="B13" s="255" t="s">
        <v>267</v>
      </c>
      <c r="C13" s="248">
        <f>DSUM('Capacity Building'!$A$3:$E$43,'Capacity Building'!$E$3,BA1:BA2)</f>
        <v>0</v>
      </c>
      <c r="D13" s="249" t="str">
        <f>IF(C14=0,"",C13/C14)</f>
        <v/>
      </c>
      <c r="E13" s="248">
        <f>ROUND(C13*Προϋπολογισμός!$B$8,2)</f>
        <v>0</v>
      </c>
    </row>
    <row r="14" spans="1:53" ht="14.25" customHeight="1" thickBot="1">
      <c r="A14" s="451"/>
      <c r="B14" s="256" t="s">
        <v>143</v>
      </c>
      <c r="C14" s="250">
        <f>+C12+C13</f>
        <v>0</v>
      </c>
      <c r="D14" s="251">
        <f>SUM(D2:D13)</f>
        <v>0</v>
      </c>
      <c r="E14" s="250">
        <f>+E12+E13</f>
        <v>0</v>
      </c>
    </row>
    <row r="15" spans="1:53" ht="15.75" thickBot="1"/>
    <row r="16" spans="1:53" ht="60.75" thickBot="1">
      <c r="A16" s="449" t="s">
        <v>268</v>
      </c>
      <c r="B16" s="259" t="s">
        <v>256</v>
      </c>
      <c r="C16" s="258" t="s">
        <v>128</v>
      </c>
      <c r="D16" s="258" t="s">
        <v>129</v>
      </c>
      <c r="E16" s="258" t="s">
        <v>257</v>
      </c>
      <c r="G16" s="258" t="s">
        <v>129</v>
      </c>
      <c r="BA16" s="264" t="s">
        <v>149</v>
      </c>
    </row>
    <row r="17" spans="1:53" ht="15.75" thickBot="1">
      <c r="A17" s="450"/>
      <c r="B17" s="257" t="s">
        <v>258</v>
      </c>
      <c r="C17" s="265">
        <f>DSUM(Προσωπικό!$A$2:$O$44,Προσωπικό!$O$2,BA16:BA17)</f>
        <v>0</v>
      </c>
      <c r="D17" s="266" t="str">
        <f>IF(C29=0,"",C17/C29)</f>
        <v/>
      </c>
      <c r="E17" s="265">
        <f>ROUND(C17*Προϋπολογισμός!$B$8,2)</f>
        <v>0</v>
      </c>
      <c r="G17" s="267" t="str">
        <f>+BA17</f>
        <v>Εταίρος 1 / Partner 1</v>
      </c>
      <c r="BA17" s="268" t="s">
        <v>269</v>
      </c>
    </row>
    <row r="18" spans="1:53" ht="15" customHeight="1">
      <c r="A18" s="450"/>
      <c r="B18" s="252" t="s">
        <v>259</v>
      </c>
      <c r="C18" s="269">
        <f>DSUM(Ταξίδια!$A$2:$O$28,Ταξίδια!$O$2,BA16:BA17)</f>
        <v>0</v>
      </c>
      <c r="D18" s="270" t="str">
        <f>IF(C29=0,"",C18/C29)</f>
        <v/>
      </c>
      <c r="E18" s="265">
        <f>ROUND(C18*Προϋπολογισμός!$B$8,2)</f>
        <v>0</v>
      </c>
      <c r="G18" s="447" t="str">
        <f>IF($E$119=0,"",+E29/$E$119)</f>
        <v/>
      </c>
    </row>
    <row r="19" spans="1:53" ht="15.75" thickBot="1">
      <c r="A19" s="450"/>
      <c r="B19" s="252" t="s">
        <v>260</v>
      </c>
      <c r="C19" s="269">
        <f>DSUM(Αποσβέσεις!$A$2:$K$23,Αποσβέσεις!$K$2,BA16:BA17)</f>
        <v>0</v>
      </c>
      <c r="D19" s="270" t="str">
        <f>IF(C29=0,"",C19/C29)</f>
        <v/>
      </c>
      <c r="E19" s="265">
        <f>ROUND(C19*Προϋπολογισμός!$B$8,2)</f>
        <v>0</v>
      </c>
      <c r="G19" s="448"/>
      <c r="BA19" s="264"/>
    </row>
    <row r="20" spans="1:53">
      <c r="A20" s="450"/>
      <c r="B20" s="252" t="s">
        <v>261</v>
      </c>
      <c r="C20" s="269">
        <f>DSUM(Εξοπλισμός!$A$2:$G$23,Εξοπλισμός!$G$2,BA16:BA17)</f>
        <v>0</v>
      </c>
      <c r="D20" s="270" t="str">
        <f>IF(C29=0,"",C20/C29)</f>
        <v/>
      </c>
      <c r="E20" s="265">
        <f>ROUND(C20*Προϋπολογισμός!$B$8,2)</f>
        <v>0</v>
      </c>
      <c r="BA20" s="264"/>
    </row>
    <row r="21" spans="1:53">
      <c r="A21" s="450"/>
      <c r="B21" s="252" t="s">
        <v>232</v>
      </c>
      <c r="C21" s="269">
        <f>DSUM(Αναλώσιμα!$A$2:$G$17,Αναλώσιμα!$G$2,BA16:BA17)</f>
        <v>0</v>
      </c>
      <c r="D21" s="270" t="str">
        <f>IF(C29=0,"",C21/C29)</f>
        <v/>
      </c>
      <c r="E21" s="265">
        <f>ROUND(C21*Προϋπολογισμός!$B$8,2)</f>
        <v>0</v>
      </c>
    </row>
    <row r="22" spans="1:53">
      <c r="A22" s="450"/>
      <c r="B22" s="252" t="s">
        <v>262</v>
      </c>
      <c r="C22" s="269">
        <f>DSUM(Υπεργολαβίες!$A$2:$E$22,Υπεργολαβίες!$E$2,BA16:BA17)</f>
        <v>0</v>
      </c>
      <c r="D22" s="270" t="str">
        <f>IF(C29=0,"",C22/C29)</f>
        <v/>
      </c>
      <c r="E22" s="265">
        <f>ROUND(C22*Προϋπολογισμός!$B$8,2)</f>
        <v>0</v>
      </c>
    </row>
    <row r="23" spans="1:53" ht="15.75" thickBot="1">
      <c r="A23" s="450"/>
      <c r="B23" s="253" t="s">
        <v>263</v>
      </c>
      <c r="C23" s="271">
        <f>DSUM('Λοιπές άμεσες'!$A$2:$E$44,'Λοιπές άμεσες'!$E$2,BA16:BA17)</f>
        <v>0</v>
      </c>
      <c r="D23" s="272" t="str">
        <f>IF(C29=0,"",C23/C29)</f>
        <v/>
      </c>
      <c r="E23" s="273">
        <f>ROUND(C23*Προϋπολογισμός!$B$8,2)</f>
        <v>0</v>
      </c>
    </row>
    <row r="24" spans="1:53">
      <c r="A24" s="450"/>
      <c r="B24" s="254" t="s">
        <v>138</v>
      </c>
      <c r="C24" s="242">
        <f>SUM(C17:C23)</f>
        <v>0</v>
      </c>
      <c r="D24" s="243"/>
      <c r="E24" s="260">
        <f>SUM(E17:E23)</f>
        <v>0</v>
      </c>
    </row>
    <row r="25" spans="1:53">
      <c r="A25" s="450"/>
      <c r="B25" s="252" t="s">
        <v>264</v>
      </c>
      <c r="C25" s="244">
        <f>DSUM(Ανακατασκευή!$A$2:$E$22,Ανακατασκευή!$E$2,BA16:BA17)</f>
        <v>0</v>
      </c>
      <c r="D25" s="245" t="str">
        <f>IF(C29=0,"",C25/C29)</f>
        <v/>
      </c>
      <c r="E25" s="265">
        <f>ROUND(C25*Προϋπολογισμός!$B$8,2)</f>
        <v>0</v>
      </c>
    </row>
    <row r="26" spans="1:53" ht="15.75" thickBot="1">
      <c r="A26" s="450"/>
      <c r="B26" s="253" t="s">
        <v>265</v>
      </c>
      <c r="C26" s="246">
        <f>+C17*Προϋπολογισμός!$B$11</f>
        <v>0</v>
      </c>
      <c r="D26" s="247" t="str">
        <f>IF(C29=0,"",C26/C29)</f>
        <v/>
      </c>
      <c r="E26" s="273">
        <f>ROUND(C26*Προϋπολογισμός!$B$8,2)</f>
        <v>0</v>
      </c>
    </row>
    <row r="27" spans="1:53">
      <c r="A27" s="450"/>
      <c r="B27" s="254" t="s">
        <v>266</v>
      </c>
      <c r="C27" s="242">
        <f>SUM(C24:C26)</f>
        <v>0</v>
      </c>
      <c r="D27" s="243"/>
      <c r="E27" s="260">
        <f>SUM(E24:E26)</f>
        <v>0</v>
      </c>
    </row>
    <row r="28" spans="1:53" ht="15.75" thickBot="1">
      <c r="A28" s="450"/>
      <c r="B28" s="255" t="s">
        <v>267</v>
      </c>
      <c r="C28" s="248">
        <f>DSUM('Capacity Building'!$A$3:$E$43,'Capacity Building'!$E$3,BA16:BA17)</f>
        <v>0</v>
      </c>
      <c r="D28" s="249" t="str">
        <f>IF(C29=0,"",C28/C29)</f>
        <v/>
      </c>
      <c r="E28" s="248">
        <f>ROUND(C28*Προϋπολογισμός!$B$8,2)</f>
        <v>0</v>
      </c>
    </row>
    <row r="29" spans="1:53" ht="14.25" customHeight="1" thickBot="1">
      <c r="A29" s="451"/>
      <c r="B29" s="256" t="s">
        <v>143</v>
      </c>
      <c r="C29" s="250">
        <f>+C27+C28</f>
        <v>0</v>
      </c>
      <c r="D29" s="251">
        <f>SUM(D17:D28)</f>
        <v>0</v>
      </c>
      <c r="E29" s="250">
        <f>+E27+E28</f>
        <v>0</v>
      </c>
    </row>
    <row r="30" spans="1:53" ht="15.75" thickBot="1"/>
    <row r="31" spans="1:53" ht="60.75" thickBot="1">
      <c r="A31" s="449" t="s">
        <v>270</v>
      </c>
      <c r="B31" s="259" t="s">
        <v>256</v>
      </c>
      <c r="C31" s="258" t="s">
        <v>128</v>
      </c>
      <c r="D31" s="258" t="s">
        <v>129</v>
      </c>
      <c r="E31" s="258" t="s">
        <v>257</v>
      </c>
      <c r="G31" s="258" t="s">
        <v>129</v>
      </c>
      <c r="BA31" s="264" t="s">
        <v>149</v>
      </c>
    </row>
    <row r="32" spans="1:53" ht="15.75" thickBot="1">
      <c r="A32" s="450"/>
      <c r="B32" s="257" t="s">
        <v>258</v>
      </c>
      <c r="C32" s="265">
        <f>DSUM(Προσωπικό!$A$2:$O$44,Προσωπικό!$O$2,BA31:BA32)</f>
        <v>0</v>
      </c>
      <c r="D32" s="266" t="str">
        <f>IF(C44=0,"",C32/C44)</f>
        <v/>
      </c>
      <c r="E32" s="265">
        <f>ROUND(C32*Προϋπολογισμός!$B$8,2)</f>
        <v>0</v>
      </c>
      <c r="G32" s="267" t="str">
        <f>+BA32</f>
        <v>Εταίρος 2 / Partner 2</v>
      </c>
      <c r="BA32" s="268" t="s">
        <v>271</v>
      </c>
    </row>
    <row r="33" spans="1:53" ht="15" customHeight="1">
      <c r="A33" s="450"/>
      <c r="B33" s="252" t="s">
        <v>259</v>
      </c>
      <c r="C33" s="269">
        <f>DSUM(Ταξίδια!$A$2:$O$28,Ταξίδια!$O$2,BA31:BA32)</f>
        <v>0</v>
      </c>
      <c r="D33" s="270" t="str">
        <f>IF(C44=0,"",C33/C44)</f>
        <v/>
      </c>
      <c r="E33" s="265">
        <f>ROUND(C33*Προϋπολογισμός!$B$8,2)</f>
        <v>0</v>
      </c>
      <c r="G33" s="447" t="str">
        <f>IF($E$119=0,"",+E44/$E$119)</f>
        <v/>
      </c>
    </row>
    <row r="34" spans="1:53" ht="15.75" thickBot="1">
      <c r="A34" s="450"/>
      <c r="B34" s="252" t="s">
        <v>260</v>
      </c>
      <c r="C34" s="269">
        <f>DSUM(Αποσβέσεις!$A$2:$K$23,Αποσβέσεις!$K$2,BA31:BA32)</f>
        <v>0</v>
      </c>
      <c r="D34" s="270" t="str">
        <f>IF(C44=0,"",C34/C44)</f>
        <v/>
      </c>
      <c r="E34" s="265">
        <f>ROUND(C34*Προϋπολογισμός!$B$8,2)</f>
        <v>0</v>
      </c>
      <c r="G34" s="448"/>
      <c r="BA34" s="264"/>
    </row>
    <row r="35" spans="1:53">
      <c r="A35" s="450"/>
      <c r="B35" s="252" t="s">
        <v>261</v>
      </c>
      <c r="C35" s="269">
        <f>DSUM(Εξοπλισμός!$A$2:$G$23,Εξοπλισμός!$G$2,BA31:BA32)</f>
        <v>0</v>
      </c>
      <c r="D35" s="270" t="str">
        <f>IF(C44=0,"",C35/C44)</f>
        <v/>
      </c>
      <c r="E35" s="265">
        <f>ROUND(C35*Προϋπολογισμός!$B$8,2)</f>
        <v>0</v>
      </c>
      <c r="BA35" s="264"/>
    </row>
    <row r="36" spans="1:53">
      <c r="A36" s="450"/>
      <c r="B36" s="252" t="s">
        <v>232</v>
      </c>
      <c r="C36" s="269">
        <f>DSUM(Αναλώσιμα!$A$2:$G$17,Αναλώσιμα!$G$2,BA31:BA32)</f>
        <v>0</v>
      </c>
      <c r="D36" s="270" t="str">
        <f>IF(C44=0,"",C36/C44)</f>
        <v/>
      </c>
      <c r="E36" s="265">
        <f>ROUND(C36*Προϋπολογισμός!$B$8,2)</f>
        <v>0</v>
      </c>
    </row>
    <row r="37" spans="1:53">
      <c r="A37" s="450"/>
      <c r="B37" s="252" t="s">
        <v>262</v>
      </c>
      <c r="C37" s="269">
        <f>DSUM(Υπεργολαβίες!$A$2:$E$22,Υπεργολαβίες!$E$2,BA31:BA32)</f>
        <v>0</v>
      </c>
      <c r="D37" s="270" t="str">
        <f>IF(C44=0,"",C37/C44)</f>
        <v/>
      </c>
      <c r="E37" s="265">
        <f>ROUND(C37*Προϋπολογισμός!$B$8,2)</f>
        <v>0</v>
      </c>
    </row>
    <row r="38" spans="1:53" ht="15.75" thickBot="1">
      <c r="A38" s="450"/>
      <c r="B38" s="253" t="s">
        <v>263</v>
      </c>
      <c r="C38" s="271">
        <f>DSUM('Λοιπές άμεσες'!$A$2:$E$44,'Λοιπές άμεσες'!$E$2,BA31:BA32)</f>
        <v>0</v>
      </c>
      <c r="D38" s="272" t="str">
        <f>IF(C44=0,"",C38/C44)</f>
        <v/>
      </c>
      <c r="E38" s="273">
        <f>ROUND(C38*Προϋπολογισμός!$B$8,2)</f>
        <v>0</v>
      </c>
    </row>
    <row r="39" spans="1:53">
      <c r="A39" s="450"/>
      <c r="B39" s="254" t="s">
        <v>138</v>
      </c>
      <c r="C39" s="242">
        <f>SUM(C32:C38)</f>
        <v>0</v>
      </c>
      <c r="D39" s="243"/>
      <c r="E39" s="260">
        <f>SUM(E32:E38)</f>
        <v>0</v>
      </c>
    </row>
    <row r="40" spans="1:53">
      <c r="A40" s="450"/>
      <c r="B40" s="252" t="s">
        <v>264</v>
      </c>
      <c r="C40" s="244">
        <f>DSUM(Ανακατασκευή!$A$2:$E$22,Ανακατασκευή!$E$2,BA31:BA32)</f>
        <v>0</v>
      </c>
      <c r="D40" s="245" t="str">
        <f>IF(C44=0,"",C40/C44)</f>
        <v/>
      </c>
      <c r="E40" s="265">
        <f>ROUND(C40*Προϋπολογισμός!$B$8,2)</f>
        <v>0</v>
      </c>
    </row>
    <row r="41" spans="1:53" ht="15.75" thickBot="1">
      <c r="A41" s="450"/>
      <c r="B41" s="253" t="s">
        <v>265</v>
      </c>
      <c r="C41" s="246">
        <f>+C32*Προϋπολογισμός!$B$11</f>
        <v>0</v>
      </c>
      <c r="D41" s="247" t="str">
        <f>IF(C44=0,"",C41/C44)</f>
        <v/>
      </c>
      <c r="E41" s="273">
        <f>ROUND(C41*Προϋπολογισμός!$B$8,2)</f>
        <v>0</v>
      </c>
    </row>
    <row r="42" spans="1:53">
      <c r="A42" s="450"/>
      <c r="B42" s="254" t="s">
        <v>266</v>
      </c>
      <c r="C42" s="242">
        <f>SUM(C39:C41)</f>
        <v>0</v>
      </c>
      <c r="D42" s="243"/>
      <c r="E42" s="260">
        <f>SUM(E39:E41)</f>
        <v>0</v>
      </c>
    </row>
    <row r="43" spans="1:53" ht="15.75" thickBot="1">
      <c r="A43" s="450"/>
      <c r="B43" s="255" t="s">
        <v>267</v>
      </c>
      <c r="C43" s="248">
        <f>DSUM('Capacity Building'!$A$3:$E$43,'Capacity Building'!$E$3,BA31:BA32)</f>
        <v>0</v>
      </c>
      <c r="D43" s="249" t="str">
        <f>IF(C44=0,"",C43/C44)</f>
        <v/>
      </c>
      <c r="E43" s="248">
        <f>ROUND(C43*Προϋπολογισμός!$B$8,2)</f>
        <v>0</v>
      </c>
    </row>
    <row r="44" spans="1:53" ht="14.25" customHeight="1" thickBot="1">
      <c r="A44" s="451"/>
      <c r="B44" s="256" t="s">
        <v>143</v>
      </c>
      <c r="C44" s="250">
        <f>+C42+C43</f>
        <v>0</v>
      </c>
      <c r="D44" s="251">
        <f>SUM(D32:D43)</f>
        <v>0</v>
      </c>
      <c r="E44" s="250">
        <f>+E42+E43</f>
        <v>0</v>
      </c>
    </row>
    <row r="45" spans="1:53" ht="15.75" thickBot="1"/>
    <row r="46" spans="1:53" ht="60.75" thickBot="1">
      <c r="A46" s="449" t="s">
        <v>272</v>
      </c>
      <c r="B46" s="259" t="s">
        <v>256</v>
      </c>
      <c r="C46" s="258" t="s">
        <v>128</v>
      </c>
      <c r="D46" s="258" t="s">
        <v>129</v>
      </c>
      <c r="E46" s="258" t="s">
        <v>257</v>
      </c>
      <c r="G46" s="258" t="s">
        <v>129</v>
      </c>
      <c r="BA46" s="264" t="s">
        <v>149</v>
      </c>
    </row>
    <row r="47" spans="1:53" ht="15.75" thickBot="1">
      <c r="A47" s="450"/>
      <c r="B47" s="257" t="s">
        <v>258</v>
      </c>
      <c r="C47" s="265">
        <f>DSUM(Προσωπικό!$A$2:$O$44,Προσωπικό!$O$2,BA46:BA47)</f>
        <v>0</v>
      </c>
      <c r="D47" s="266" t="str">
        <f>IF(C59=0,"",C47/C59)</f>
        <v/>
      </c>
      <c r="E47" s="265">
        <f>ROUND(C47*Προϋπολογισμός!$B$8,2)</f>
        <v>0</v>
      </c>
      <c r="G47" s="267" t="str">
        <f>+BA47</f>
        <v>Εταίρος 3 / Partner 3</v>
      </c>
      <c r="BA47" s="268" t="s">
        <v>273</v>
      </c>
    </row>
    <row r="48" spans="1:53" ht="15" customHeight="1">
      <c r="A48" s="450"/>
      <c r="B48" s="252" t="s">
        <v>259</v>
      </c>
      <c r="C48" s="269">
        <f>DSUM(Ταξίδια!$A$2:$O$28,Ταξίδια!$O$2,BA46:BA47)</f>
        <v>0</v>
      </c>
      <c r="D48" s="270" t="str">
        <f>IF(C59=0,"",C48/C59)</f>
        <v/>
      </c>
      <c r="E48" s="265">
        <f>ROUND(C48*Προϋπολογισμός!$B$8,2)</f>
        <v>0</v>
      </c>
      <c r="G48" s="447" t="str">
        <f>IF($E$119=0,"",+E59/$E$119)</f>
        <v/>
      </c>
    </row>
    <row r="49" spans="1:53" ht="15.75" thickBot="1">
      <c r="A49" s="450"/>
      <c r="B49" s="252" t="s">
        <v>260</v>
      </c>
      <c r="C49" s="269">
        <f>DSUM(Αποσβέσεις!$A$2:$K$23,Αποσβέσεις!$K$2,BA46:BA47)</f>
        <v>0</v>
      </c>
      <c r="D49" s="270" t="str">
        <f>IF(C59=0,"",C49/C59)</f>
        <v/>
      </c>
      <c r="E49" s="265">
        <f>ROUND(C49*Προϋπολογισμός!$B$8,2)</f>
        <v>0</v>
      </c>
      <c r="G49" s="448"/>
      <c r="BA49" s="264"/>
    </row>
    <row r="50" spans="1:53">
      <c r="A50" s="450"/>
      <c r="B50" s="252" t="s">
        <v>261</v>
      </c>
      <c r="C50" s="269">
        <f>DSUM(Εξοπλισμός!$A$2:$G$23,Εξοπλισμός!$G$2,BA46:BA47)</f>
        <v>0</v>
      </c>
      <c r="D50" s="270" t="str">
        <f>IF(C59=0,"",C50/C59)</f>
        <v/>
      </c>
      <c r="E50" s="265">
        <f>ROUND(C50*Προϋπολογισμός!$B$8,2)</f>
        <v>0</v>
      </c>
      <c r="BA50" s="264"/>
    </row>
    <row r="51" spans="1:53">
      <c r="A51" s="450"/>
      <c r="B51" s="252" t="s">
        <v>232</v>
      </c>
      <c r="C51" s="269">
        <f>DSUM(Αναλώσιμα!$A$2:$G$17,Αναλώσιμα!$G$2,BA46:BA47)</f>
        <v>0</v>
      </c>
      <c r="D51" s="270" t="str">
        <f>IF(C59=0,"",C51/C59)</f>
        <v/>
      </c>
      <c r="E51" s="265">
        <f>ROUND(C51*Προϋπολογισμός!$B$8,2)</f>
        <v>0</v>
      </c>
    </row>
    <row r="52" spans="1:53">
      <c r="A52" s="450"/>
      <c r="B52" s="252" t="s">
        <v>262</v>
      </c>
      <c r="C52" s="269">
        <f>DSUM(Υπεργολαβίες!$A$2:$E$22,Υπεργολαβίες!$E$2,BA46:BA47)</f>
        <v>0</v>
      </c>
      <c r="D52" s="270" t="str">
        <f>IF(C59=0,"",C52/C59)</f>
        <v/>
      </c>
      <c r="E52" s="265">
        <f>ROUND(C52*Προϋπολογισμός!$B$8,2)</f>
        <v>0</v>
      </c>
    </row>
    <row r="53" spans="1:53" ht="15.75" thickBot="1">
      <c r="A53" s="450"/>
      <c r="B53" s="253" t="s">
        <v>263</v>
      </c>
      <c r="C53" s="271">
        <f>DSUM('Λοιπές άμεσες'!$A$2:$E$44,'Λοιπές άμεσες'!$E$2,BA46:BA47)</f>
        <v>0</v>
      </c>
      <c r="D53" s="272" t="str">
        <f>IF(C59=0,"",C53/C59)</f>
        <v/>
      </c>
      <c r="E53" s="273">
        <f>ROUND(C53*Προϋπολογισμός!$B$8,2)</f>
        <v>0</v>
      </c>
    </row>
    <row r="54" spans="1:53">
      <c r="A54" s="450"/>
      <c r="B54" s="254" t="s">
        <v>138</v>
      </c>
      <c r="C54" s="242">
        <f>SUM(C47:C53)</f>
        <v>0</v>
      </c>
      <c r="D54" s="243"/>
      <c r="E54" s="260">
        <f>SUM(E47:E53)</f>
        <v>0</v>
      </c>
    </row>
    <row r="55" spans="1:53">
      <c r="A55" s="450"/>
      <c r="B55" s="252" t="s">
        <v>264</v>
      </c>
      <c r="C55" s="244">
        <f>DSUM(Ανακατασκευή!$A$2:$E$22,Ανακατασκευή!$E$2,BA46:BA47)</f>
        <v>0</v>
      </c>
      <c r="D55" s="245" t="str">
        <f>IF(C59=0,"",C55/C59)</f>
        <v/>
      </c>
      <c r="E55" s="265">
        <f>ROUND(C55*Προϋπολογισμός!$B$8,2)</f>
        <v>0</v>
      </c>
    </row>
    <row r="56" spans="1:53" ht="15.75" thickBot="1">
      <c r="A56" s="450"/>
      <c r="B56" s="253" t="s">
        <v>265</v>
      </c>
      <c r="C56" s="246">
        <f>+C47*Προϋπολογισμός!$B$11</f>
        <v>0</v>
      </c>
      <c r="D56" s="247" t="str">
        <f>IF(C59=0,"",C56/C59)</f>
        <v/>
      </c>
      <c r="E56" s="273">
        <f>ROUND(C56*Προϋπολογισμός!$B$8,2)</f>
        <v>0</v>
      </c>
    </row>
    <row r="57" spans="1:53">
      <c r="A57" s="450"/>
      <c r="B57" s="254" t="s">
        <v>266</v>
      </c>
      <c r="C57" s="242">
        <f>SUM(C54:C56)</f>
        <v>0</v>
      </c>
      <c r="D57" s="243"/>
      <c r="E57" s="260">
        <f>SUM(E54:E56)</f>
        <v>0</v>
      </c>
    </row>
    <row r="58" spans="1:53" ht="15.75" thickBot="1">
      <c r="A58" s="450"/>
      <c r="B58" s="255" t="s">
        <v>267</v>
      </c>
      <c r="C58" s="248">
        <f>DSUM('Capacity Building'!$A$3:$E$43,'Capacity Building'!$E$3,BA46:BA47)</f>
        <v>0</v>
      </c>
      <c r="D58" s="249" t="str">
        <f>IF(C59=0,"",C58/C59)</f>
        <v/>
      </c>
      <c r="E58" s="248">
        <f>ROUND(C58*Προϋπολογισμός!$B$8,2)</f>
        <v>0</v>
      </c>
    </row>
    <row r="59" spans="1:53" ht="14.25" customHeight="1" thickBot="1">
      <c r="A59" s="451"/>
      <c r="B59" s="256" t="s">
        <v>143</v>
      </c>
      <c r="C59" s="250">
        <f>+C57+C58</f>
        <v>0</v>
      </c>
      <c r="D59" s="251">
        <f>SUM(D47:D58)</f>
        <v>0</v>
      </c>
      <c r="E59" s="250">
        <f>+E57+E58</f>
        <v>0</v>
      </c>
    </row>
    <row r="60" spans="1:53" ht="15.75" thickBot="1"/>
    <row r="61" spans="1:53" ht="60.75" thickBot="1">
      <c r="A61" s="449" t="s">
        <v>274</v>
      </c>
      <c r="B61" s="259" t="s">
        <v>256</v>
      </c>
      <c r="C61" s="258" t="s">
        <v>128</v>
      </c>
      <c r="D61" s="258" t="s">
        <v>129</v>
      </c>
      <c r="E61" s="258" t="s">
        <v>257</v>
      </c>
      <c r="G61" s="258" t="s">
        <v>129</v>
      </c>
      <c r="BA61" s="264" t="s">
        <v>149</v>
      </c>
    </row>
    <row r="62" spans="1:53" ht="15.75" thickBot="1">
      <c r="A62" s="450"/>
      <c r="B62" s="257" t="s">
        <v>258</v>
      </c>
      <c r="C62" s="265">
        <f>DSUM(Προσωπικό!$A$2:$O$44,Προσωπικό!$O$2,BA61:BA62)</f>
        <v>0</v>
      </c>
      <c r="D62" s="266" t="str">
        <f>IF(C74=0,"",C62/C74)</f>
        <v/>
      </c>
      <c r="E62" s="265">
        <f>ROUND(C62*Προϋπολογισμός!$B$8,2)</f>
        <v>0</v>
      </c>
      <c r="G62" s="267" t="str">
        <f>+BA62</f>
        <v>Εταίρος 4 / Partner 4</v>
      </c>
      <c r="BA62" s="268" t="s">
        <v>275</v>
      </c>
    </row>
    <row r="63" spans="1:53" ht="15" customHeight="1">
      <c r="A63" s="450"/>
      <c r="B63" s="252" t="s">
        <v>259</v>
      </c>
      <c r="C63" s="269">
        <f>DSUM(Ταξίδια!$A$2:$O$28,Ταξίδια!$O$2,BA61:BA62)</f>
        <v>0</v>
      </c>
      <c r="D63" s="270" t="str">
        <f>IF(C74=0,"",C63/C74)</f>
        <v/>
      </c>
      <c r="E63" s="265">
        <f>ROUND(C63*Προϋπολογισμός!$B$8,2)</f>
        <v>0</v>
      </c>
      <c r="G63" s="447" t="str">
        <f>IF($E$119=0,"",+E74/$E$119)</f>
        <v/>
      </c>
    </row>
    <row r="64" spans="1:53" ht="15.75" thickBot="1">
      <c r="A64" s="450"/>
      <c r="B64" s="252" t="s">
        <v>260</v>
      </c>
      <c r="C64" s="269">
        <f>DSUM(Αποσβέσεις!$A$2:$K$23,Αποσβέσεις!$K$2,BA61:BA62)</f>
        <v>0</v>
      </c>
      <c r="D64" s="270" t="str">
        <f>IF(C74=0,"",C64/C74)</f>
        <v/>
      </c>
      <c r="E64" s="265">
        <f>ROUND(C64*Προϋπολογισμός!$B$8,2)</f>
        <v>0</v>
      </c>
      <c r="G64" s="448"/>
      <c r="BA64" s="264"/>
    </row>
    <row r="65" spans="1:53">
      <c r="A65" s="450"/>
      <c r="B65" s="252" t="s">
        <v>261</v>
      </c>
      <c r="C65" s="269">
        <f>DSUM(Εξοπλισμός!$A$2:$G$23,Εξοπλισμός!$G$2,BA61:BA62)</f>
        <v>0</v>
      </c>
      <c r="D65" s="270" t="str">
        <f>IF(C74=0,"",C65/C74)</f>
        <v/>
      </c>
      <c r="E65" s="265">
        <f>ROUND(C65*Προϋπολογισμός!$B$8,2)</f>
        <v>0</v>
      </c>
      <c r="BA65" s="264"/>
    </row>
    <row r="66" spans="1:53">
      <c r="A66" s="450"/>
      <c r="B66" s="252" t="s">
        <v>232</v>
      </c>
      <c r="C66" s="269">
        <f>DSUM(Αναλώσιμα!$A$2:$G$17,Αναλώσιμα!$G$2,BA61:BA62)</f>
        <v>0</v>
      </c>
      <c r="D66" s="270" t="str">
        <f>IF(C74=0,"",C66/C74)</f>
        <v/>
      </c>
      <c r="E66" s="265">
        <f>ROUND(C66*Προϋπολογισμός!$B$8,2)</f>
        <v>0</v>
      </c>
    </row>
    <row r="67" spans="1:53">
      <c r="A67" s="450"/>
      <c r="B67" s="252" t="s">
        <v>262</v>
      </c>
      <c r="C67" s="269">
        <f>DSUM(Υπεργολαβίες!$A$2:$E$22,Υπεργολαβίες!$E$2,BA61:BA62)</f>
        <v>0</v>
      </c>
      <c r="D67" s="270" t="str">
        <f>IF(C74=0,"",C67/C74)</f>
        <v/>
      </c>
      <c r="E67" s="265">
        <f>ROUND(C67*Προϋπολογισμός!$B$8,2)</f>
        <v>0</v>
      </c>
    </row>
    <row r="68" spans="1:53" ht="15.75" thickBot="1">
      <c r="A68" s="450"/>
      <c r="B68" s="253" t="s">
        <v>263</v>
      </c>
      <c r="C68" s="271">
        <f>DSUM('Λοιπές άμεσες'!$A$2:$E$44,'Λοιπές άμεσες'!$E$2,BA61:BA62)</f>
        <v>0</v>
      </c>
      <c r="D68" s="272" t="str">
        <f>IF(C74=0,"",C68/C74)</f>
        <v/>
      </c>
      <c r="E68" s="273">
        <f>ROUND(C68*Προϋπολογισμός!$B$8,2)</f>
        <v>0</v>
      </c>
    </row>
    <row r="69" spans="1:53">
      <c r="A69" s="450"/>
      <c r="B69" s="254" t="s">
        <v>138</v>
      </c>
      <c r="C69" s="242">
        <f>SUM(C62:C68)</f>
        <v>0</v>
      </c>
      <c r="D69" s="243"/>
      <c r="E69" s="260">
        <f>SUM(E62:E68)</f>
        <v>0</v>
      </c>
    </row>
    <row r="70" spans="1:53">
      <c r="A70" s="450"/>
      <c r="B70" s="252" t="s">
        <v>264</v>
      </c>
      <c r="C70" s="244">
        <f>DSUM(Ανακατασκευή!$A$2:$E$22,Ανακατασκευή!$E$2,BA61:BA62)</f>
        <v>0</v>
      </c>
      <c r="D70" s="245" t="str">
        <f>IF(C74=0,"",C70/C74)</f>
        <v/>
      </c>
      <c r="E70" s="265">
        <f>ROUND(C70*Προϋπολογισμός!$B$8,2)</f>
        <v>0</v>
      </c>
    </row>
    <row r="71" spans="1:53" ht="15.75" thickBot="1">
      <c r="A71" s="450"/>
      <c r="B71" s="253" t="s">
        <v>265</v>
      </c>
      <c r="C71" s="246">
        <f>+C62*Προϋπολογισμός!$B$11</f>
        <v>0</v>
      </c>
      <c r="D71" s="247" t="str">
        <f>IF(C74=0,"",C71/C74)</f>
        <v/>
      </c>
      <c r="E71" s="273">
        <f>ROUND(C71*Προϋπολογισμός!$B$8,2)</f>
        <v>0</v>
      </c>
    </row>
    <row r="72" spans="1:53">
      <c r="A72" s="450"/>
      <c r="B72" s="254" t="s">
        <v>266</v>
      </c>
      <c r="C72" s="242">
        <f>SUM(C69:C71)</f>
        <v>0</v>
      </c>
      <c r="D72" s="243"/>
      <c r="E72" s="260">
        <f>SUM(E69:E71)</f>
        <v>0</v>
      </c>
    </row>
    <row r="73" spans="1:53" ht="15.75" thickBot="1">
      <c r="A73" s="450"/>
      <c r="B73" s="255" t="s">
        <v>267</v>
      </c>
      <c r="C73" s="248">
        <f>DSUM('Capacity Building'!$A$3:$E$43,'Capacity Building'!$E$3,BA61:BA62)</f>
        <v>0</v>
      </c>
      <c r="D73" s="249" t="str">
        <f>IF(C74=0,"",C73/C74)</f>
        <v/>
      </c>
      <c r="E73" s="248">
        <f>ROUND(C73*Προϋπολογισμός!$B$8,2)</f>
        <v>0</v>
      </c>
    </row>
    <row r="74" spans="1:53" ht="14.25" customHeight="1" thickBot="1">
      <c r="A74" s="451"/>
      <c r="B74" s="256" t="s">
        <v>143</v>
      </c>
      <c r="C74" s="250">
        <f>+C72+C73</f>
        <v>0</v>
      </c>
      <c r="D74" s="251">
        <f>SUM(D62:D73)</f>
        <v>0</v>
      </c>
      <c r="E74" s="250">
        <f>+E72+E73</f>
        <v>0</v>
      </c>
    </row>
    <row r="75" spans="1:53" ht="15.75" thickBot="1"/>
    <row r="76" spans="1:53" ht="60.75" thickBot="1">
      <c r="A76" s="449" t="s">
        <v>276</v>
      </c>
      <c r="B76" s="259" t="s">
        <v>256</v>
      </c>
      <c r="C76" s="258" t="s">
        <v>128</v>
      </c>
      <c r="D76" s="258" t="s">
        <v>129</v>
      </c>
      <c r="E76" s="258" t="s">
        <v>257</v>
      </c>
      <c r="G76" s="258" t="s">
        <v>129</v>
      </c>
      <c r="BA76" s="264" t="s">
        <v>149</v>
      </c>
    </row>
    <row r="77" spans="1:53" ht="15.75" thickBot="1">
      <c r="A77" s="450"/>
      <c r="B77" s="257" t="s">
        <v>258</v>
      </c>
      <c r="C77" s="265">
        <f>DSUM(Προσωπικό!$A$2:$O$44,Προσωπικό!$O$2,BA76:BA77)</f>
        <v>0</v>
      </c>
      <c r="D77" s="266" t="str">
        <f>IF(C89=0,"",C77/C89)</f>
        <v/>
      </c>
      <c r="E77" s="265">
        <f>ROUND(C77*Προϋπολογισμός!$B$8,2)</f>
        <v>0</v>
      </c>
      <c r="G77" s="267" t="str">
        <f>+BA77</f>
        <v>Εταίρος 5 / Partner 5</v>
      </c>
      <c r="BA77" s="268" t="s">
        <v>277</v>
      </c>
    </row>
    <row r="78" spans="1:53" ht="15" customHeight="1">
      <c r="A78" s="450"/>
      <c r="B78" s="252" t="s">
        <v>259</v>
      </c>
      <c r="C78" s="269">
        <f>DSUM(Ταξίδια!$A$2:$O$28,Ταξίδια!$O$2,BA76:BA77)</f>
        <v>0</v>
      </c>
      <c r="D78" s="270" t="str">
        <f>IF(C89=0,"",C78/C89)</f>
        <v/>
      </c>
      <c r="E78" s="265">
        <f>ROUND(C78*Προϋπολογισμός!$B$8,2)</f>
        <v>0</v>
      </c>
      <c r="G78" s="447" t="str">
        <f>IF($E$119=0,"",+E89/$E$119)</f>
        <v/>
      </c>
    </row>
    <row r="79" spans="1:53" ht="15.75" thickBot="1">
      <c r="A79" s="450"/>
      <c r="B79" s="252" t="s">
        <v>260</v>
      </c>
      <c r="C79" s="269">
        <f>DSUM(Αποσβέσεις!$A$2:$K$23,Αποσβέσεις!$K$2,BA76:BA77)</f>
        <v>0</v>
      </c>
      <c r="D79" s="270" t="str">
        <f>IF(C89=0,"",C79/C89)</f>
        <v/>
      </c>
      <c r="E79" s="265">
        <f>ROUND(C79*Προϋπολογισμός!$B$8,2)</f>
        <v>0</v>
      </c>
      <c r="G79" s="448"/>
      <c r="BA79" s="264"/>
    </row>
    <row r="80" spans="1:53">
      <c r="A80" s="450"/>
      <c r="B80" s="252" t="s">
        <v>261</v>
      </c>
      <c r="C80" s="269">
        <f>DSUM(Εξοπλισμός!$A$2:$G$23,Εξοπλισμός!$G$2,BA76:BA77)</f>
        <v>0</v>
      </c>
      <c r="D80" s="270" t="str">
        <f>IF(C89=0,"",C80/C89)</f>
        <v/>
      </c>
      <c r="E80" s="265">
        <f>ROUND(C80*Προϋπολογισμός!$B$8,2)</f>
        <v>0</v>
      </c>
      <c r="BA80" s="264"/>
    </row>
    <row r="81" spans="1:53">
      <c r="A81" s="450"/>
      <c r="B81" s="252" t="s">
        <v>232</v>
      </c>
      <c r="C81" s="269">
        <f>DSUM(Αναλώσιμα!$A$2:$G$17,Αναλώσιμα!$G$2,BA76:BA77)</f>
        <v>0</v>
      </c>
      <c r="D81" s="270" t="str">
        <f>IF(C89=0,"",C81/C89)</f>
        <v/>
      </c>
      <c r="E81" s="265">
        <f>ROUND(C81*Προϋπολογισμός!$B$8,2)</f>
        <v>0</v>
      </c>
    </row>
    <row r="82" spans="1:53">
      <c r="A82" s="450"/>
      <c r="B82" s="252" t="s">
        <v>262</v>
      </c>
      <c r="C82" s="269">
        <f>DSUM(Υπεργολαβίες!$A$2:$E$22,Υπεργολαβίες!$E$2,BA76:BA77)</f>
        <v>0</v>
      </c>
      <c r="D82" s="270" t="str">
        <f>IF(C89=0,"",C82/C89)</f>
        <v/>
      </c>
      <c r="E82" s="265">
        <f>ROUND(C82*Προϋπολογισμός!$B$8,2)</f>
        <v>0</v>
      </c>
    </row>
    <row r="83" spans="1:53" ht="15.75" thickBot="1">
      <c r="A83" s="450"/>
      <c r="B83" s="253" t="s">
        <v>263</v>
      </c>
      <c r="C83" s="271">
        <f>DSUM('Λοιπές άμεσες'!$A$2:$E$44,'Λοιπές άμεσες'!$E$2,BA76:BA77)</f>
        <v>0</v>
      </c>
      <c r="D83" s="272" t="str">
        <f>IF(C89=0,"",C83/C89)</f>
        <v/>
      </c>
      <c r="E83" s="273">
        <f>ROUND(C83*Προϋπολογισμός!$B$8,2)</f>
        <v>0</v>
      </c>
    </row>
    <row r="84" spans="1:53">
      <c r="A84" s="450"/>
      <c r="B84" s="254" t="s">
        <v>138</v>
      </c>
      <c r="C84" s="242">
        <f>SUM(C77:C83)</f>
        <v>0</v>
      </c>
      <c r="D84" s="243"/>
      <c r="E84" s="260">
        <f>SUM(E77:E83)</f>
        <v>0</v>
      </c>
    </row>
    <row r="85" spans="1:53">
      <c r="A85" s="450"/>
      <c r="B85" s="252" t="s">
        <v>264</v>
      </c>
      <c r="C85" s="244">
        <f>DSUM(Ανακατασκευή!$A$2:$E$22,Ανακατασκευή!$E$2,BA76:BA77)</f>
        <v>0</v>
      </c>
      <c r="D85" s="245" t="str">
        <f>IF(C89=0,"",C85/C89)</f>
        <v/>
      </c>
      <c r="E85" s="265">
        <f>ROUND(C85*Προϋπολογισμός!$B$8,2)</f>
        <v>0</v>
      </c>
    </row>
    <row r="86" spans="1:53" ht="15.75" thickBot="1">
      <c r="A86" s="450"/>
      <c r="B86" s="253" t="s">
        <v>265</v>
      </c>
      <c r="C86" s="246">
        <f>+C77*Προϋπολογισμός!$B$11</f>
        <v>0</v>
      </c>
      <c r="D86" s="247" t="str">
        <f>IF(C89=0,"",C86/C89)</f>
        <v/>
      </c>
      <c r="E86" s="273">
        <f>ROUND(C86*Προϋπολογισμός!$B$8,2)</f>
        <v>0</v>
      </c>
    </row>
    <row r="87" spans="1:53">
      <c r="A87" s="450"/>
      <c r="B87" s="254" t="s">
        <v>266</v>
      </c>
      <c r="C87" s="242">
        <f>SUM(C84:C86)</f>
        <v>0</v>
      </c>
      <c r="D87" s="243"/>
      <c r="E87" s="260">
        <f>SUM(E84:E86)</f>
        <v>0</v>
      </c>
    </row>
    <row r="88" spans="1:53" ht="15.75" thickBot="1">
      <c r="A88" s="450"/>
      <c r="B88" s="255" t="s">
        <v>267</v>
      </c>
      <c r="C88" s="248">
        <f>DSUM('Capacity Building'!$A$3:$E$43,'Capacity Building'!$E$3,BA76:BA77)</f>
        <v>0</v>
      </c>
      <c r="D88" s="249" t="str">
        <f>IF(C89=0,"",C88/C89)</f>
        <v/>
      </c>
      <c r="E88" s="248">
        <f>ROUND(C88*Προϋπολογισμός!$B$8,2)</f>
        <v>0</v>
      </c>
    </row>
    <row r="89" spans="1:53" ht="14.25" customHeight="1" thickBot="1">
      <c r="A89" s="451"/>
      <c r="B89" s="256" t="s">
        <v>143</v>
      </c>
      <c r="C89" s="250">
        <f>+C87+C88</f>
        <v>0</v>
      </c>
      <c r="D89" s="251">
        <f>SUM(D77:D88)</f>
        <v>0</v>
      </c>
      <c r="E89" s="250">
        <f>+E87+E88</f>
        <v>0</v>
      </c>
    </row>
    <row r="90" spans="1:53" ht="15.75" thickBot="1"/>
    <row r="91" spans="1:53" ht="60.75" thickBot="1">
      <c r="A91" s="449" t="s">
        <v>278</v>
      </c>
      <c r="B91" s="259" t="s">
        <v>256</v>
      </c>
      <c r="C91" s="258" t="s">
        <v>128</v>
      </c>
      <c r="D91" s="258" t="s">
        <v>129</v>
      </c>
      <c r="E91" s="258" t="s">
        <v>257</v>
      </c>
      <c r="G91" s="258" t="s">
        <v>129</v>
      </c>
      <c r="BA91" s="264" t="s">
        <v>149</v>
      </c>
    </row>
    <row r="92" spans="1:53" ht="15.75" thickBot="1">
      <c r="A92" s="450"/>
      <c r="B92" s="257" t="s">
        <v>258</v>
      </c>
      <c r="C92" s="265">
        <f>DSUM(Προσωπικό!$A$2:$O$44,Προσωπικό!$O$2,BA91:BA92)</f>
        <v>0</v>
      </c>
      <c r="D92" s="266" t="str">
        <f>IF(C104=0,"",C92/C104)</f>
        <v/>
      </c>
      <c r="E92" s="265">
        <f>ROUND(C92*Προϋπολογισμός!$B$8,2)</f>
        <v>0</v>
      </c>
      <c r="G92" s="267" t="str">
        <f>+BA92</f>
        <v>Εταίρος 6 / Partner 6</v>
      </c>
      <c r="BA92" s="268" t="s">
        <v>279</v>
      </c>
    </row>
    <row r="93" spans="1:53" ht="15" customHeight="1">
      <c r="A93" s="450"/>
      <c r="B93" s="252" t="s">
        <v>259</v>
      </c>
      <c r="C93" s="269">
        <f>DSUM(Ταξίδια!$A$2:$O$28,Ταξίδια!$O$2,BA91:BA92)</f>
        <v>0</v>
      </c>
      <c r="D93" s="270" t="str">
        <f>IF(C104=0,"",C93/C104)</f>
        <v/>
      </c>
      <c r="E93" s="265">
        <f>ROUND(C93*Προϋπολογισμός!$B$8,2)</f>
        <v>0</v>
      </c>
      <c r="G93" s="447" t="str">
        <f>IF($E$119=0,"",+E104/$E$119)</f>
        <v/>
      </c>
    </row>
    <row r="94" spans="1:53" ht="15.75" thickBot="1">
      <c r="A94" s="450"/>
      <c r="B94" s="252" t="s">
        <v>260</v>
      </c>
      <c r="C94" s="269">
        <f>DSUM(Αποσβέσεις!$A$2:$K$23,Αποσβέσεις!$K$2,BA91:BA92)</f>
        <v>0</v>
      </c>
      <c r="D94" s="270" t="str">
        <f>IF(C104=0,"",C94/C104)</f>
        <v/>
      </c>
      <c r="E94" s="265">
        <f>ROUND(C94*Προϋπολογισμός!$B$8,2)</f>
        <v>0</v>
      </c>
      <c r="G94" s="448"/>
      <c r="BA94" s="264"/>
    </row>
    <row r="95" spans="1:53">
      <c r="A95" s="450"/>
      <c r="B95" s="252" t="s">
        <v>261</v>
      </c>
      <c r="C95" s="269">
        <f>DSUM(Εξοπλισμός!$A$2:$G$23,Εξοπλισμός!$G$2,BA91:BA92)</f>
        <v>0</v>
      </c>
      <c r="D95" s="270" t="str">
        <f>IF(C104=0,"",C95/C104)</f>
        <v/>
      </c>
      <c r="E95" s="265">
        <f>ROUND(C95*Προϋπολογισμός!$B$8,2)</f>
        <v>0</v>
      </c>
      <c r="BA95" s="264"/>
    </row>
    <row r="96" spans="1:53">
      <c r="A96" s="450"/>
      <c r="B96" s="252" t="s">
        <v>232</v>
      </c>
      <c r="C96" s="269">
        <f>DSUM(Αναλώσιμα!$A$2:$G$17,Αναλώσιμα!$G$2,BA91:BA92)</f>
        <v>0</v>
      </c>
      <c r="D96" s="270" t="str">
        <f>IF(C104=0,"",C96/C104)</f>
        <v/>
      </c>
      <c r="E96" s="265">
        <f>ROUND(C96*Προϋπολογισμός!$B$8,2)</f>
        <v>0</v>
      </c>
    </row>
    <row r="97" spans="1:53">
      <c r="A97" s="450"/>
      <c r="B97" s="252" t="s">
        <v>262</v>
      </c>
      <c r="C97" s="269">
        <f>DSUM(Υπεργολαβίες!$A$2:$E$22,Υπεργολαβίες!$E$2,BA91:BA92)</f>
        <v>0</v>
      </c>
      <c r="D97" s="270" t="str">
        <f>IF(C104=0,"",C97/C104)</f>
        <v/>
      </c>
      <c r="E97" s="265">
        <f>ROUND(C97*Προϋπολογισμός!$B$8,2)</f>
        <v>0</v>
      </c>
    </row>
    <row r="98" spans="1:53" ht="15.75" thickBot="1">
      <c r="A98" s="450"/>
      <c r="B98" s="253" t="s">
        <v>263</v>
      </c>
      <c r="C98" s="271">
        <f>DSUM('Λοιπές άμεσες'!$A$2:$E$44,'Λοιπές άμεσες'!$E$2,BA91:BA92)</f>
        <v>0</v>
      </c>
      <c r="D98" s="272" t="str">
        <f>IF(C104=0,"",C98/C104)</f>
        <v/>
      </c>
      <c r="E98" s="273">
        <f>ROUND(C98*Προϋπολογισμός!$B$8,2)</f>
        <v>0</v>
      </c>
    </row>
    <row r="99" spans="1:53">
      <c r="A99" s="450"/>
      <c r="B99" s="254" t="s">
        <v>138</v>
      </c>
      <c r="C99" s="242">
        <f>SUM(C92:C98)</f>
        <v>0</v>
      </c>
      <c r="D99" s="243"/>
      <c r="E99" s="260">
        <f>SUM(E92:E98)</f>
        <v>0</v>
      </c>
    </row>
    <row r="100" spans="1:53">
      <c r="A100" s="450"/>
      <c r="B100" s="252" t="s">
        <v>264</v>
      </c>
      <c r="C100" s="244">
        <f>DSUM(Ανακατασκευή!$A$2:$E$22,Ανακατασκευή!$E$2,BA91:BA92)</f>
        <v>0</v>
      </c>
      <c r="D100" s="245" t="str">
        <f>IF(C104=0,"",C100/C104)</f>
        <v/>
      </c>
      <c r="E100" s="265">
        <f>ROUND(C100*Προϋπολογισμός!$B$8,2)</f>
        <v>0</v>
      </c>
    </row>
    <row r="101" spans="1:53" ht="15.75" thickBot="1">
      <c r="A101" s="450"/>
      <c r="B101" s="253" t="s">
        <v>265</v>
      </c>
      <c r="C101" s="246">
        <f>+C92*Προϋπολογισμός!$B$11</f>
        <v>0</v>
      </c>
      <c r="D101" s="247" t="str">
        <f>IF(C104=0,"",C101/C104)</f>
        <v/>
      </c>
      <c r="E101" s="273">
        <f>ROUND(C101*Προϋπολογισμός!$B$8,2)</f>
        <v>0</v>
      </c>
    </row>
    <row r="102" spans="1:53">
      <c r="A102" s="450"/>
      <c r="B102" s="254" t="s">
        <v>266</v>
      </c>
      <c r="C102" s="242">
        <f>SUM(C99:C101)</f>
        <v>0</v>
      </c>
      <c r="D102" s="243"/>
      <c r="E102" s="260">
        <f>SUM(E99:E101)</f>
        <v>0</v>
      </c>
    </row>
    <row r="103" spans="1:53" ht="15.75" thickBot="1">
      <c r="A103" s="450"/>
      <c r="B103" s="255" t="s">
        <v>267</v>
      </c>
      <c r="C103" s="248">
        <f>DSUM('Capacity Building'!$A$3:$E$43,'Capacity Building'!$E$3,BA91:BA92)</f>
        <v>0</v>
      </c>
      <c r="D103" s="249" t="str">
        <f>IF(C104=0,"",C103/C104)</f>
        <v/>
      </c>
      <c r="E103" s="248">
        <f>ROUND(C103*Προϋπολογισμός!$B$8,2)</f>
        <v>0</v>
      </c>
    </row>
    <row r="104" spans="1:53" ht="14.25" customHeight="1" thickBot="1">
      <c r="A104" s="451"/>
      <c r="B104" s="256" t="s">
        <v>143</v>
      </c>
      <c r="C104" s="250">
        <f>+C102+C103</f>
        <v>0</v>
      </c>
      <c r="D104" s="251">
        <f>SUM(D92:D103)</f>
        <v>0</v>
      </c>
      <c r="E104" s="250">
        <f>+E102+E103</f>
        <v>0</v>
      </c>
    </row>
    <row r="105" spans="1:53" ht="15.75" thickBot="1"/>
    <row r="106" spans="1:53" ht="60.75" thickBot="1">
      <c r="A106" s="452" t="s">
        <v>280</v>
      </c>
      <c r="B106" s="259" t="s">
        <v>256</v>
      </c>
      <c r="C106" s="258" t="s">
        <v>128</v>
      </c>
      <c r="D106" s="258" t="s">
        <v>129</v>
      </c>
      <c r="E106" s="258" t="s">
        <v>257</v>
      </c>
      <c r="BA106" s="264"/>
    </row>
    <row r="107" spans="1:53">
      <c r="A107" s="453"/>
      <c r="B107" s="257" t="s">
        <v>258</v>
      </c>
      <c r="C107" s="265">
        <f>+C2+C17+C32+C47+C62+C77+C92</f>
        <v>0</v>
      </c>
      <c r="D107" s="266" t="str">
        <f>IF(C119=0,"",C107/C119)</f>
        <v/>
      </c>
      <c r="E107" s="265">
        <f>+E2+E17+E32+E47+E62+E77+E92</f>
        <v>0</v>
      </c>
    </row>
    <row r="108" spans="1:53" ht="11.65" customHeight="1">
      <c r="A108" s="453"/>
      <c r="B108" s="252" t="s">
        <v>259</v>
      </c>
      <c r="C108" s="269">
        <f>+C3+C18+C33+C48+C63+C78+C93</f>
        <v>0</v>
      </c>
      <c r="D108" s="270" t="str">
        <f>IF(C119=0,"",C108/C119)</f>
        <v/>
      </c>
      <c r="E108" s="265">
        <f>+E3+E18+E33+E48+E63+E78+E93</f>
        <v>0</v>
      </c>
    </row>
    <row r="109" spans="1:53">
      <c r="A109" s="453"/>
      <c r="B109" s="252" t="s">
        <v>260</v>
      </c>
      <c r="C109" s="269">
        <f>+C4+C19+C34+C49+C64+C79+C94</f>
        <v>0</v>
      </c>
      <c r="D109" s="270" t="str">
        <f>IF(C119=0,"",C109/C119)</f>
        <v/>
      </c>
      <c r="E109" s="265">
        <f>+E4+E19+E34+E49+E64+E79+E94</f>
        <v>0</v>
      </c>
      <c r="BA109" s="264"/>
    </row>
    <row r="110" spans="1:53">
      <c r="A110" s="453"/>
      <c r="B110" s="252" t="s">
        <v>261</v>
      </c>
      <c r="C110" s="269">
        <f>+C5+C20+C35+C50+C65+C80+C95</f>
        <v>0</v>
      </c>
      <c r="D110" s="270" t="str">
        <f>IF(C119=0,"",C110/C119)</f>
        <v/>
      </c>
      <c r="E110" s="265">
        <f>+E5+E20+E35+E50+E65+E80+E95</f>
        <v>0</v>
      </c>
      <c r="BA110" s="264"/>
    </row>
    <row r="111" spans="1:53">
      <c r="A111" s="453"/>
      <c r="B111" s="252" t="s">
        <v>232</v>
      </c>
      <c r="C111" s="269">
        <f>+C6+C21+C36+C51+C66+C81+C96</f>
        <v>0</v>
      </c>
      <c r="D111" s="270" t="str">
        <f>IF(C119=0,"",C111/C119)</f>
        <v/>
      </c>
      <c r="E111" s="265">
        <f>+E6+E21+E36+E51+E66+E81+E96</f>
        <v>0</v>
      </c>
    </row>
    <row r="112" spans="1:53">
      <c r="A112" s="453"/>
      <c r="B112" s="252" t="s">
        <v>262</v>
      </c>
      <c r="C112" s="269">
        <f>+C7+C22+C37+C52+C67+C82+C97</f>
        <v>0</v>
      </c>
      <c r="D112" s="270" t="str">
        <f>IF(C119=0,"",C112/C119)</f>
        <v/>
      </c>
      <c r="E112" s="265">
        <f>+E7+E22+E37+E52+E67+E82+E97</f>
        <v>0</v>
      </c>
    </row>
    <row r="113" spans="1:5" ht="15.75" thickBot="1">
      <c r="A113" s="453"/>
      <c r="B113" s="253" t="s">
        <v>263</v>
      </c>
      <c r="C113" s="271">
        <f>+C8+C23+C38+C53+C68+C83+C98</f>
        <v>0</v>
      </c>
      <c r="D113" s="272" t="str">
        <f>IF(C119=0,"",C113/C119)</f>
        <v/>
      </c>
      <c r="E113" s="273">
        <f>+E8+E23+E38+E53+E68+E83+E98</f>
        <v>0</v>
      </c>
    </row>
    <row r="114" spans="1:5">
      <c r="A114" s="453"/>
      <c r="B114" s="254" t="s">
        <v>138</v>
      </c>
      <c r="C114" s="242">
        <f>SUM(C107:C113)</f>
        <v>0</v>
      </c>
      <c r="D114" s="243"/>
      <c r="E114" s="260">
        <f>SUM(E107:E113)</f>
        <v>0</v>
      </c>
    </row>
    <row r="115" spans="1:5">
      <c r="A115" s="453"/>
      <c r="B115" s="252" t="s">
        <v>264</v>
      </c>
      <c r="C115" s="244">
        <f>+C10+C25+C40+C55+C70+C85+C100</f>
        <v>0</v>
      </c>
      <c r="D115" s="245" t="str">
        <f>IF(C119=0,"",C115/C119)</f>
        <v/>
      </c>
      <c r="E115" s="265">
        <f>+E10+E25+E40+E55+E70+E85+E100</f>
        <v>0</v>
      </c>
    </row>
    <row r="116" spans="1:5" ht="15.75" thickBot="1">
      <c r="A116" s="453"/>
      <c r="B116" s="253" t="s">
        <v>265</v>
      </c>
      <c r="C116" s="246">
        <f>+C11+C26+C41+C56+C71+C86+C101</f>
        <v>0</v>
      </c>
      <c r="D116" s="247" t="str">
        <f>IF(C119=0,"",C116/C119)</f>
        <v/>
      </c>
      <c r="E116" s="273">
        <f>+E11+E26+E41+E56+E71+E86+E101</f>
        <v>0</v>
      </c>
    </row>
    <row r="117" spans="1:5">
      <c r="A117" s="453"/>
      <c r="B117" s="254" t="s">
        <v>266</v>
      </c>
      <c r="C117" s="242">
        <f>SUM(C114:C116)</f>
        <v>0</v>
      </c>
      <c r="D117" s="243"/>
      <c r="E117" s="260">
        <f>SUM(E114:E116)</f>
        <v>0</v>
      </c>
    </row>
    <row r="118" spans="1:5" ht="15.75" thickBot="1">
      <c r="A118" s="453"/>
      <c r="B118" s="255" t="s">
        <v>267</v>
      </c>
      <c r="C118" s="248">
        <f>DSUM('Capacity Building'!$A$3:$E$43,'Capacity Building'!$E$3,BA106:BA107)</f>
        <v>0</v>
      </c>
      <c r="D118" s="249" t="str">
        <f>IF(C119=0,"",C118/C119)</f>
        <v/>
      </c>
      <c r="E118" s="248">
        <f>+E13+E28+E43+E58+E73+E88+E103</f>
        <v>0</v>
      </c>
    </row>
    <row r="119" spans="1:5" ht="14.25" customHeight="1" thickBot="1">
      <c r="A119" s="454"/>
      <c r="B119" s="256" t="s">
        <v>143</v>
      </c>
      <c r="C119" s="250">
        <f>+C117+C118</f>
        <v>0</v>
      </c>
      <c r="D119" s="251">
        <f>SUM(D107:D118)</f>
        <v>0</v>
      </c>
      <c r="E119" s="250">
        <f>+E117+E118</f>
        <v>0</v>
      </c>
    </row>
  </sheetData>
  <sheetProtection algorithmName="SHA-512" hashValue="VQcomjESD5gf+3VurcrYdQ70iyyhvaao7sO0+HTGNBGvilpuTM/qHrRJPLscgj6NH07UyY6Y12/vStC4mdUWwA==" saltValue="VshsYUoIoZKraqzO5Zs+5g==" spinCount="100000" sheet="1" objects="1" scenarios="1" selectLockedCells="1"/>
  <protectedRanges>
    <protectedRange password="8362" sqref="B2:B8 B17:B23 B32:B38 B47:B53 B62:B68 B77:B83 B92:B98 B107:B113" name="Περιοχή1_3"/>
    <protectedRange password="8362" sqref="B9 B24 B39 B54 B69 B84 B99 B114" name="Περιοχή1_4"/>
    <protectedRange password="8362" sqref="B10 B25 B40 B55 B70 B85 B100 B115" name="Περιοχή1_5"/>
    <protectedRange password="8362" sqref="B11 B26 B41 B56 B71 B86 B101 B116" name="Περιοχή1_5_1"/>
    <protectedRange password="8362" sqref="B12 B27 B42 B57 B72 B87 B102 B117" name="Περιοχή1_5_2"/>
    <protectedRange password="8362" sqref="B13 B28 B43 B58 B73 B88 B103 B118" name="Περιοχή1_5_3"/>
    <protectedRange password="8362" sqref="B14 B29 B44 B59 B74 B89 B104 B119" name="Περιοχή1_6"/>
    <protectedRange password="8362" sqref="C1:D1 C16:D16 C31:D31 C46:D46 C61:D61 C76:D76 C91:D91 C106:D106 G1 G16 G31 G46 G61 G76 G91" name="Περιοχή1_2"/>
    <protectedRange password="8362" sqref="E1 E16 E31 E46 E61 E76 E91 E106" name="Περιοχή1_2_1"/>
  </protectedRanges>
  <mergeCells count="15">
    <mergeCell ref="A91:A104"/>
    <mergeCell ref="A106:A119"/>
    <mergeCell ref="A1:A14"/>
    <mergeCell ref="A16:A29"/>
    <mergeCell ref="A31:A44"/>
    <mergeCell ref="A46:A59"/>
    <mergeCell ref="A61:A74"/>
    <mergeCell ref="A76:A89"/>
    <mergeCell ref="G3:G4"/>
    <mergeCell ref="G93:G94"/>
    <mergeCell ref="G78:G79"/>
    <mergeCell ref="G63:G64"/>
    <mergeCell ref="G48:G49"/>
    <mergeCell ref="G33:G34"/>
    <mergeCell ref="G18:G19"/>
  </mergeCells>
  <dataValidations count="1">
    <dataValidation type="list" allowBlank="1" showInputMessage="1" showErrorMessage="1" sqref="BA2 BA17 BA32 BA47 BA62 BA77 BA92 G2 G17 G32 G47 G62 G77 G92" xr:uid="{00000000-0002-0000-0C00-000000000000}">
      <formula1>Φορέαςεταίροι</formula1>
    </dataValidation>
  </dataValidations>
  <pageMargins left="0.51181102362204722" right="0.31496062992125984" top="0.70866141732283472" bottom="0.70866141732283472" header="0.23622047244094491" footer="0.35433070866141736"/>
  <pageSetup paperSize="9" scale="65" orientation="portrait" r:id="rId1"/>
  <headerFooter>
    <oddFooter>&amp;LΣελίδα &amp;P από &amp;N&amp;R&amp;A</oddFooter>
  </headerFooter>
  <rowBreaks count="1" manualBreakCount="1">
    <brk id="60" max="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Φύλλο10">
    <pageSetUpPr fitToPage="1"/>
  </sheetPr>
  <dimension ref="B1:I37"/>
  <sheetViews>
    <sheetView zoomScale="85" zoomScaleNormal="85" workbookViewId="0">
      <selection activeCell="F16" sqref="F16:F22"/>
    </sheetView>
  </sheetViews>
  <sheetFormatPr defaultColWidth="9.140625" defaultRowHeight="15"/>
  <cols>
    <col min="1" max="1" width="3.7109375" style="1" customWidth="1"/>
    <col min="2" max="2" width="40.7109375" style="1" customWidth="1"/>
    <col min="3" max="3" width="13.140625" style="1" customWidth="1"/>
    <col min="4" max="4" width="9.140625" style="1"/>
    <col min="5" max="5" width="12.140625" style="1" customWidth="1"/>
    <col min="6" max="6" width="37.5703125" style="1" customWidth="1"/>
    <col min="7" max="7" width="13.85546875" style="1" customWidth="1"/>
    <col min="8" max="8" width="22" style="1" customWidth="1"/>
    <col min="9" max="9" width="22.140625" style="1" customWidth="1"/>
    <col min="10" max="16384" width="9.140625" style="1"/>
  </cols>
  <sheetData>
    <row r="1" spans="2:9" ht="15.75" thickBot="1"/>
    <row r="2" spans="2:9" s="97" customFormat="1" ht="33" customHeight="1" thickBot="1">
      <c r="B2" s="455" t="s">
        <v>281</v>
      </c>
      <c r="C2" s="456"/>
      <c r="E2" s="455" t="s">
        <v>282</v>
      </c>
      <c r="F2" s="458"/>
      <c r="G2" s="458"/>
      <c r="H2" s="458"/>
      <c r="I2" s="456"/>
    </row>
    <row r="3" spans="2:9">
      <c r="B3" s="457" t="s">
        <v>283</v>
      </c>
      <c r="C3" s="457"/>
    </row>
    <row r="4" spans="2:9" ht="15.75" thickBot="1"/>
    <row r="5" spans="2:9">
      <c r="B5" s="79" t="s">
        <v>284</v>
      </c>
      <c r="C5" s="80" t="s">
        <v>285</v>
      </c>
      <c r="E5" s="465" t="s">
        <v>286</v>
      </c>
      <c r="F5" s="465" t="s">
        <v>234</v>
      </c>
      <c r="G5" s="465" t="s">
        <v>287</v>
      </c>
      <c r="H5" s="465" t="s">
        <v>288</v>
      </c>
      <c r="I5" s="465" t="s">
        <v>289</v>
      </c>
    </row>
    <row r="6" spans="2:9">
      <c r="B6" s="81" t="s">
        <v>290</v>
      </c>
      <c r="C6" s="82">
        <v>225</v>
      </c>
      <c r="E6" s="466"/>
      <c r="F6" s="466"/>
      <c r="G6" s="468"/>
      <c r="H6" s="468"/>
      <c r="I6" s="468"/>
    </row>
    <row r="7" spans="2:9">
      <c r="B7" s="81" t="s">
        <v>291</v>
      </c>
      <c r="C7" s="82">
        <v>232</v>
      </c>
      <c r="E7" s="466"/>
      <c r="F7" s="466"/>
      <c r="G7" s="468"/>
      <c r="H7" s="468"/>
      <c r="I7" s="468"/>
    </row>
    <row r="8" spans="2:9" ht="15.75" thickBot="1">
      <c r="B8" s="81" t="s">
        <v>292</v>
      </c>
      <c r="C8" s="82">
        <v>227</v>
      </c>
      <c r="E8" s="467"/>
      <c r="F8" s="467"/>
      <c r="G8" s="469"/>
      <c r="H8" s="469"/>
      <c r="I8" s="469"/>
    </row>
    <row r="9" spans="2:9" ht="14.25" customHeight="1">
      <c r="B9" s="81" t="s">
        <v>293</v>
      </c>
      <c r="C9" s="82">
        <v>180</v>
      </c>
      <c r="E9" s="461" t="s">
        <v>294</v>
      </c>
      <c r="F9" s="459" t="s">
        <v>295</v>
      </c>
      <c r="G9" s="463">
        <v>44000</v>
      </c>
      <c r="H9" s="463">
        <v>3666</v>
      </c>
      <c r="I9" s="463">
        <v>1833</v>
      </c>
    </row>
    <row r="10" spans="2:9">
      <c r="B10" s="81" t="s">
        <v>296</v>
      </c>
      <c r="C10" s="82">
        <v>230</v>
      </c>
      <c r="E10" s="462"/>
      <c r="F10" s="460"/>
      <c r="G10" s="464"/>
      <c r="H10" s="464"/>
      <c r="I10" s="464"/>
    </row>
    <row r="11" spans="2:9">
      <c r="B11" s="81" t="s">
        <v>297</v>
      </c>
      <c r="C11" s="82">
        <v>238</v>
      </c>
      <c r="E11" s="462"/>
      <c r="F11" s="460"/>
      <c r="G11" s="464"/>
      <c r="H11" s="464"/>
      <c r="I11" s="464"/>
    </row>
    <row r="12" spans="2:9">
      <c r="B12" s="81" t="s">
        <v>298</v>
      </c>
      <c r="C12" s="82">
        <v>270</v>
      </c>
      <c r="E12" s="462"/>
      <c r="F12" s="460"/>
      <c r="G12" s="464"/>
      <c r="H12" s="464"/>
      <c r="I12" s="464"/>
    </row>
    <row r="13" spans="2:9">
      <c r="B13" s="81" t="s">
        <v>299</v>
      </c>
      <c r="C13" s="82">
        <v>181</v>
      </c>
      <c r="E13" s="462"/>
      <c r="F13" s="460"/>
      <c r="G13" s="464"/>
      <c r="H13" s="464"/>
      <c r="I13" s="464"/>
    </row>
    <row r="14" spans="2:9">
      <c r="B14" s="81" t="s">
        <v>300</v>
      </c>
      <c r="C14" s="82">
        <v>244</v>
      </c>
      <c r="E14" s="462"/>
      <c r="F14" s="460"/>
      <c r="G14" s="464"/>
      <c r="H14" s="464"/>
      <c r="I14" s="464"/>
    </row>
    <row r="15" spans="2:9">
      <c r="B15" s="81" t="s">
        <v>301</v>
      </c>
      <c r="C15" s="82">
        <v>245</v>
      </c>
      <c r="E15" s="462"/>
      <c r="F15" s="460"/>
      <c r="G15" s="464"/>
      <c r="H15" s="464"/>
      <c r="I15" s="464"/>
    </row>
    <row r="16" spans="2:9">
      <c r="B16" s="81" t="s">
        <v>302</v>
      </c>
      <c r="C16" s="82">
        <v>208</v>
      </c>
      <c r="E16" s="462" t="s">
        <v>303</v>
      </c>
      <c r="F16" s="474" t="s">
        <v>304</v>
      </c>
      <c r="G16" s="464">
        <v>35000</v>
      </c>
      <c r="H16" s="464">
        <v>2917</v>
      </c>
      <c r="I16" s="464">
        <v>1458</v>
      </c>
    </row>
    <row r="17" spans="2:9">
      <c r="B17" s="81" t="s">
        <v>305</v>
      </c>
      <c r="C17" s="82">
        <v>222</v>
      </c>
      <c r="E17" s="462"/>
      <c r="F17" s="460"/>
      <c r="G17" s="464"/>
      <c r="H17" s="464"/>
      <c r="I17" s="464"/>
    </row>
    <row r="18" spans="2:9">
      <c r="B18" s="81" t="s">
        <v>306</v>
      </c>
      <c r="C18" s="82">
        <v>254</v>
      </c>
      <c r="E18" s="462"/>
      <c r="F18" s="460"/>
      <c r="G18" s="464"/>
      <c r="H18" s="464"/>
      <c r="I18" s="464"/>
    </row>
    <row r="19" spans="2:9">
      <c r="B19" s="81" t="s">
        <v>307</v>
      </c>
      <c r="C19" s="82">
        <v>230</v>
      </c>
      <c r="E19" s="462"/>
      <c r="F19" s="460"/>
      <c r="G19" s="464"/>
      <c r="H19" s="464"/>
      <c r="I19" s="464"/>
    </row>
    <row r="20" spans="2:9">
      <c r="B20" s="81" t="s">
        <v>308</v>
      </c>
      <c r="C20" s="82">
        <v>211</v>
      </c>
      <c r="E20" s="462"/>
      <c r="F20" s="460"/>
      <c r="G20" s="464"/>
      <c r="H20" s="464"/>
      <c r="I20" s="464"/>
    </row>
    <row r="21" spans="2:9">
      <c r="B21" s="81" t="s">
        <v>309</v>
      </c>
      <c r="C21" s="82">
        <v>183</v>
      </c>
      <c r="E21" s="462"/>
      <c r="F21" s="460"/>
      <c r="G21" s="464"/>
      <c r="H21" s="464"/>
      <c r="I21" s="464"/>
    </row>
    <row r="22" spans="2:9">
      <c r="B22" s="81" t="s">
        <v>310</v>
      </c>
      <c r="C22" s="82">
        <v>237</v>
      </c>
      <c r="E22" s="462"/>
      <c r="F22" s="460"/>
      <c r="G22" s="464"/>
      <c r="H22" s="464"/>
      <c r="I22" s="464"/>
    </row>
    <row r="23" spans="2:9" ht="14.25" customHeight="1">
      <c r="B23" s="81" t="s">
        <v>311</v>
      </c>
      <c r="C23" s="82">
        <v>205</v>
      </c>
      <c r="E23" s="462" t="s">
        <v>312</v>
      </c>
      <c r="F23" s="474" t="s">
        <v>313</v>
      </c>
      <c r="G23" s="464">
        <v>23000</v>
      </c>
      <c r="H23" s="464">
        <v>1917</v>
      </c>
      <c r="I23" s="464">
        <v>958</v>
      </c>
    </row>
    <row r="24" spans="2:9">
      <c r="B24" s="81" t="s">
        <v>314</v>
      </c>
      <c r="C24" s="82">
        <v>263</v>
      </c>
      <c r="E24" s="462"/>
      <c r="F24" s="474"/>
      <c r="G24" s="464"/>
      <c r="H24" s="464"/>
      <c r="I24" s="464"/>
    </row>
    <row r="25" spans="2:9">
      <c r="B25" s="81" t="s">
        <v>315</v>
      </c>
      <c r="C25" s="82">
        <v>217</v>
      </c>
      <c r="E25" s="462"/>
      <c r="F25" s="474"/>
      <c r="G25" s="464"/>
      <c r="H25" s="464"/>
      <c r="I25" s="464"/>
    </row>
    <row r="26" spans="2:9">
      <c r="B26" s="81" t="s">
        <v>316</v>
      </c>
      <c r="C26" s="82">
        <v>204</v>
      </c>
      <c r="E26" s="462"/>
      <c r="F26" s="474"/>
      <c r="G26" s="464"/>
      <c r="H26" s="464"/>
      <c r="I26" s="464"/>
    </row>
    <row r="27" spans="2:9">
      <c r="B27" s="81" t="s">
        <v>317</v>
      </c>
      <c r="C27" s="82">
        <v>222</v>
      </c>
      <c r="E27" s="462"/>
      <c r="F27" s="474"/>
      <c r="G27" s="464"/>
      <c r="H27" s="464"/>
      <c r="I27" s="464"/>
    </row>
    <row r="28" spans="2:9">
      <c r="B28" s="81" t="s">
        <v>318</v>
      </c>
      <c r="C28" s="82">
        <v>205</v>
      </c>
      <c r="E28" s="462"/>
      <c r="F28" s="474"/>
      <c r="G28" s="464"/>
      <c r="H28" s="464"/>
      <c r="I28" s="464"/>
    </row>
    <row r="29" spans="2:9">
      <c r="B29" s="81" t="s">
        <v>319</v>
      </c>
      <c r="C29" s="82">
        <v>180</v>
      </c>
      <c r="E29" s="462" t="s">
        <v>320</v>
      </c>
      <c r="F29" s="460" t="s">
        <v>321</v>
      </c>
      <c r="G29" s="472">
        <v>19500</v>
      </c>
      <c r="H29" s="472">
        <v>1625</v>
      </c>
      <c r="I29" s="472">
        <v>813</v>
      </c>
    </row>
    <row r="30" spans="2:9">
      <c r="B30" s="81" t="s">
        <v>322</v>
      </c>
      <c r="C30" s="82">
        <v>212</v>
      </c>
      <c r="E30" s="462"/>
      <c r="F30" s="460"/>
      <c r="G30" s="472"/>
      <c r="H30" s="472"/>
      <c r="I30" s="472"/>
    </row>
    <row r="31" spans="2:9">
      <c r="B31" s="81" t="s">
        <v>323</v>
      </c>
      <c r="C31" s="82">
        <v>257</v>
      </c>
      <c r="E31" s="462"/>
      <c r="F31" s="460"/>
      <c r="G31" s="472"/>
      <c r="H31" s="472"/>
      <c r="I31" s="472"/>
    </row>
    <row r="32" spans="2:9" ht="15.75" thickBot="1">
      <c r="B32" s="83" t="s">
        <v>324</v>
      </c>
      <c r="C32" s="84">
        <v>276</v>
      </c>
      <c r="E32" s="462"/>
      <c r="F32" s="460"/>
      <c r="G32" s="472"/>
      <c r="H32" s="472"/>
      <c r="I32" s="472"/>
    </row>
    <row r="33" spans="2:9" ht="15.75" thickBot="1">
      <c r="E33" s="462"/>
      <c r="F33" s="460"/>
      <c r="G33" s="472"/>
      <c r="H33" s="472"/>
      <c r="I33" s="472"/>
    </row>
    <row r="34" spans="2:9" ht="15.75" thickBot="1">
      <c r="B34" s="79" t="s">
        <v>325</v>
      </c>
      <c r="C34" s="80" t="s">
        <v>285</v>
      </c>
      <c r="E34" s="470"/>
      <c r="F34" s="471"/>
      <c r="G34" s="473"/>
      <c r="H34" s="473"/>
      <c r="I34" s="473"/>
    </row>
    <row r="35" spans="2:9">
      <c r="B35" s="81" t="s">
        <v>326</v>
      </c>
      <c r="C35" s="82">
        <v>349</v>
      </c>
    </row>
    <row r="36" spans="2:9">
      <c r="B36" s="81" t="s">
        <v>327</v>
      </c>
      <c r="C36" s="82">
        <v>275</v>
      </c>
      <c r="E36" s="1" t="s">
        <v>328</v>
      </c>
    </row>
    <row r="37" spans="2:9" ht="15.75" thickBot="1">
      <c r="B37" s="83" t="s">
        <v>329</v>
      </c>
      <c r="C37" s="84">
        <v>225</v>
      </c>
      <c r="E37" s="1" t="s">
        <v>330</v>
      </c>
    </row>
  </sheetData>
  <sheetProtection algorithmName="SHA-512" hashValue="NnclwBh9qFaxa4zrcKBTS1BvQaQ0SinL/0UPaOmwyJcvAh27HuheldXIfs3s3XZGCVFo5hiBfDkRV8Uz+1nLCg==" saltValue="fv9ejD1HmihIexjkPk2JUA==" spinCount="100000" sheet="1" objects="1" scenarios="1" selectLockedCells="1"/>
  <mergeCells count="28">
    <mergeCell ref="E16:E22"/>
    <mergeCell ref="F16:F22"/>
    <mergeCell ref="G16:G22"/>
    <mergeCell ref="H16:H22"/>
    <mergeCell ref="I16:I22"/>
    <mergeCell ref="F23:F28"/>
    <mergeCell ref="E23:E28"/>
    <mergeCell ref="G23:G28"/>
    <mergeCell ref="H23:H28"/>
    <mergeCell ref="I23:I28"/>
    <mergeCell ref="E29:E34"/>
    <mergeCell ref="F29:F34"/>
    <mergeCell ref="G29:G34"/>
    <mergeCell ref="H29:H34"/>
    <mergeCell ref="I29:I34"/>
    <mergeCell ref="B2:C2"/>
    <mergeCell ref="B3:C3"/>
    <mergeCell ref="E2:I2"/>
    <mergeCell ref="F9:F15"/>
    <mergeCell ref="E9:E15"/>
    <mergeCell ref="G9:G15"/>
    <mergeCell ref="H9:H15"/>
    <mergeCell ref="I9:I15"/>
    <mergeCell ref="E5:E8"/>
    <mergeCell ref="F5:F8"/>
    <mergeCell ref="G5:G8"/>
    <mergeCell ref="H5:H8"/>
    <mergeCell ref="I5:I8"/>
  </mergeCells>
  <pageMargins left="0.70866141732283472" right="0.70866141732283472" top="0.74803149606299213" bottom="0.74803149606299213" header="0.31496062992125984" footer="0.31496062992125984"/>
  <pageSetup paperSize="9" scale="75" orientation="landscape" r:id="rId1"/>
  <headerFooter>
    <oddFooter>&amp;RΑΝΩΤΑΤΑ ΟΡΙΑ ΔΑΠΑΝΩΝ / MAXIMUM LIMITS FOR COSTS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Φύλλο11"/>
  <dimension ref="A1:D51"/>
  <sheetViews>
    <sheetView topLeftCell="A16" workbookViewId="0">
      <selection activeCell="F33" sqref="F33"/>
    </sheetView>
  </sheetViews>
  <sheetFormatPr defaultColWidth="9.140625" defaultRowHeight="15"/>
  <cols>
    <col min="1" max="1" width="38.28515625" style="131" customWidth="1"/>
    <col min="2" max="7" width="9.140625" style="131"/>
    <col min="8" max="8" width="13.7109375" style="131" customWidth="1"/>
    <col min="9" max="16384" width="9.140625" style="131"/>
  </cols>
  <sheetData>
    <row r="1" spans="1:4" ht="15.75" thickBot="1">
      <c r="A1" s="142" t="s">
        <v>331</v>
      </c>
    </row>
    <row r="2" spans="1:4">
      <c r="A2" s="143" t="s">
        <v>115</v>
      </c>
    </row>
    <row r="3" spans="1:4">
      <c r="A3" s="103" t="s">
        <v>332</v>
      </c>
    </row>
    <row r="4" spans="1:4" ht="15.75" thickBot="1">
      <c r="A4" s="144" t="s">
        <v>333</v>
      </c>
    </row>
    <row r="6" spans="1:4">
      <c r="C6" s="132"/>
      <c r="D6" s="133"/>
    </row>
    <row r="8" spans="1:4" ht="15.75" thickBot="1"/>
    <row r="9" spans="1:4" ht="15.75" thickBot="1">
      <c r="A9" s="142" t="s">
        <v>334</v>
      </c>
    </row>
    <row r="10" spans="1:4">
      <c r="A10" s="143" t="s">
        <v>335</v>
      </c>
    </row>
    <row r="11" spans="1:4">
      <c r="A11" s="103" t="s">
        <v>336</v>
      </c>
    </row>
    <row r="12" spans="1:4" ht="15.75" thickBot="1">
      <c r="A12" s="144" t="s">
        <v>337</v>
      </c>
    </row>
    <row r="14" spans="1:4" ht="15.75" thickBot="1"/>
    <row r="15" spans="1:4" ht="15.75" thickBot="1">
      <c r="A15" s="140" t="s">
        <v>334</v>
      </c>
      <c r="B15" s="141" t="s">
        <v>338</v>
      </c>
    </row>
    <row r="16" spans="1:4">
      <c r="A16" s="138" t="s">
        <v>339</v>
      </c>
      <c r="B16" s="139">
        <v>7.5</v>
      </c>
    </row>
    <row r="17" spans="1:2">
      <c r="A17" s="134" t="s">
        <v>340</v>
      </c>
      <c r="B17" s="135">
        <f>+(B16+B18)/2</f>
        <v>5.75</v>
      </c>
    </row>
    <row r="18" spans="1:2" ht="15.75" thickBot="1">
      <c r="A18" s="136" t="s">
        <v>341</v>
      </c>
      <c r="B18" s="137">
        <v>4</v>
      </c>
    </row>
    <row r="22" spans="1:2">
      <c r="A22" s="197" t="s">
        <v>342</v>
      </c>
    </row>
    <row r="23" spans="1:2">
      <c r="A23" s="131" t="s">
        <v>343</v>
      </c>
    </row>
    <row r="24" spans="1:2">
      <c r="A24" s="131" t="s">
        <v>344</v>
      </c>
    </row>
    <row r="25" spans="1:2">
      <c r="A25" s="131" t="s">
        <v>345</v>
      </c>
    </row>
    <row r="26" spans="1:2">
      <c r="A26" s="131" t="s">
        <v>346</v>
      </c>
    </row>
    <row r="27" spans="1:2">
      <c r="A27" s="131" t="s">
        <v>347</v>
      </c>
    </row>
    <row r="28" spans="1:2">
      <c r="A28" s="131" t="s">
        <v>348</v>
      </c>
    </row>
    <row r="33" spans="1:1">
      <c r="A33" s="197" t="s">
        <v>349</v>
      </c>
    </row>
    <row r="34" spans="1:1">
      <c r="A34" s="196" t="s">
        <v>258</v>
      </c>
    </row>
    <row r="35" spans="1:1">
      <c r="A35" s="196" t="s">
        <v>259</v>
      </c>
    </row>
    <row r="36" spans="1:1">
      <c r="A36" s="196" t="s">
        <v>260</v>
      </c>
    </row>
    <row r="37" spans="1:1">
      <c r="A37" s="196" t="s">
        <v>261</v>
      </c>
    </row>
    <row r="38" spans="1:1">
      <c r="A38" s="196" t="s">
        <v>232</v>
      </c>
    </row>
    <row r="39" spans="1:1">
      <c r="A39" s="196" t="s">
        <v>262</v>
      </c>
    </row>
    <row r="40" spans="1:1">
      <c r="A40" s="196" t="s">
        <v>263</v>
      </c>
    </row>
    <row r="41" spans="1:1">
      <c r="A41" s="196"/>
    </row>
    <row r="44" spans="1:1">
      <c r="A44" s="197" t="s">
        <v>350</v>
      </c>
    </row>
    <row r="45" spans="1:1">
      <c r="A45" s="196" t="s">
        <v>253</v>
      </c>
    </row>
    <row r="46" spans="1:1">
      <c r="A46" s="196" t="s">
        <v>269</v>
      </c>
    </row>
    <row r="47" spans="1:1">
      <c r="A47" s="196" t="s">
        <v>271</v>
      </c>
    </row>
    <row r="48" spans="1:1">
      <c r="A48" s="196" t="s">
        <v>273</v>
      </c>
    </row>
    <row r="49" spans="1:1">
      <c r="A49" s="196" t="s">
        <v>275</v>
      </c>
    </row>
    <row r="50" spans="1:1">
      <c r="A50" s="196" t="s">
        <v>277</v>
      </c>
    </row>
    <row r="51" spans="1:1">
      <c r="A51" s="196" t="s">
        <v>279</v>
      </c>
    </row>
  </sheetData>
  <sheetProtection algorithmName="SHA-512" hashValue="SltCXey8CPfv0Da0bpA8R2Rg7nQed/DL6yKai8+UbElwGaqDWHJJ4JZK542/ZA+Q6NOpecjSkma4Cn4SzuWhPA==" saltValue="REHSm++z4wX/PJRTd9yTMw==" spinCount="100000" sheet="1" objects="1" scenarios="1" selectLockedCells="1"/>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Φύλλο1">
    <pageSetUpPr fitToPage="1"/>
  </sheetPr>
  <dimension ref="A1:G40"/>
  <sheetViews>
    <sheetView tabSelected="1" zoomScale="85" zoomScaleNormal="85" zoomScaleSheetLayoutView="85" workbookViewId="0">
      <selection activeCell="B3" sqref="B3:D3"/>
    </sheetView>
  </sheetViews>
  <sheetFormatPr defaultColWidth="9.140625" defaultRowHeight="15"/>
  <cols>
    <col min="1" max="1" width="148.28515625" style="1" customWidth="1"/>
    <col min="2" max="2" width="29.85546875" style="1" customWidth="1"/>
    <col min="3" max="3" width="22.5703125" style="1" customWidth="1"/>
    <col min="4" max="4" width="26.85546875" style="1" customWidth="1"/>
    <col min="5" max="5" width="1.5703125" style="1" customWidth="1"/>
    <col min="6" max="6" width="9.140625" style="1"/>
    <col min="7" max="7" width="12.42578125" style="1" customWidth="1"/>
    <col min="8" max="8" width="19.28515625" style="1" customWidth="1"/>
    <col min="9" max="16384" width="9.140625" style="1"/>
  </cols>
  <sheetData>
    <row r="1" spans="1:6" ht="36.75" thickBot="1">
      <c r="A1" s="345" t="s">
        <v>112</v>
      </c>
      <c r="B1" s="346"/>
      <c r="C1" s="346"/>
      <c r="D1" s="347"/>
    </row>
    <row r="2" spans="1:6" ht="15.75" thickBot="1"/>
    <row r="3" spans="1:6" ht="63" customHeight="1" thickBot="1">
      <c r="A3" s="332" t="s">
        <v>113</v>
      </c>
      <c r="B3" s="358"/>
      <c r="C3" s="359"/>
      <c r="D3" s="360"/>
    </row>
    <row r="4" spans="1:6" ht="36" customHeight="1" thickBot="1">
      <c r="A4" s="263" t="s">
        <v>114</v>
      </c>
      <c r="B4" s="333" t="s">
        <v>115</v>
      </c>
      <c r="C4" s="362">
        <v>80000</v>
      </c>
      <c r="D4" s="363"/>
    </row>
    <row r="5" spans="1:6" ht="37.5" customHeight="1" thickBot="1">
      <c r="A5" s="334"/>
      <c r="B5" s="349" t="s">
        <v>116</v>
      </c>
      <c r="C5" s="350"/>
      <c r="D5" s="351"/>
    </row>
    <row r="6" spans="1:6" ht="61.5" customHeight="1" thickBot="1">
      <c r="A6" s="334"/>
      <c r="B6" s="349" t="s">
        <v>117</v>
      </c>
      <c r="C6" s="350"/>
      <c r="D6" s="351"/>
    </row>
    <row r="7" spans="1:6" ht="61.5" customHeight="1" thickBot="1">
      <c r="A7" s="335"/>
      <c r="B7" s="361" t="s">
        <v>118</v>
      </c>
      <c r="C7" s="350"/>
      <c r="D7" s="351"/>
    </row>
    <row r="8" spans="1:6" ht="48.75" customHeight="1" thickBot="1">
      <c r="A8" s="233" t="s">
        <v>119</v>
      </c>
      <c r="B8" s="288">
        <v>1</v>
      </c>
      <c r="C8" s="352"/>
      <c r="D8" s="353"/>
    </row>
    <row r="9" spans="1:6" ht="44.25" customHeight="1" thickBot="1">
      <c r="A9" s="233" t="s">
        <v>120</v>
      </c>
      <c r="B9" s="288">
        <f>IF(B8="","",100%-B8)</f>
        <v>0</v>
      </c>
      <c r="C9" s="354"/>
      <c r="D9" s="355"/>
    </row>
    <row r="10" spans="1:6" ht="44.25" customHeight="1" thickBot="1">
      <c r="A10" s="233" t="s">
        <v>121</v>
      </c>
      <c r="B10" s="288" t="str">
        <f>IF((B31+B33)=0,"",+B33/(B31+B33))</f>
        <v/>
      </c>
      <c r="C10" s="354"/>
      <c r="D10" s="355"/>
    </row>
    <row r="11" spans="1:6" ht="44.25" customHeight="1" thickBot="1">
      <c r="A11" s="233" t="s">
        <v>122</v>
      </c>
      <c r="B11" s="287"/>
      <c r="C11" s="356" t="str">
        <f>IF(B11&lt;0%,"Η τιμή πρέπει να είναι μεταξύ 0,01% και 15,00%",IF(B11&gt;15%,"Η τιμή πρέπει να είναι μεταξύ 0,01% και 15,00%",""))</f>
        <v/>
      </c>
      <c r="D11" s="357"/>
    </row>
    <row r="12" spans="1:6" ht="21" customHeight="1" thickBot="1">
      <c r="A12" s="234"/>
      <c r="B12" s="278" t="s">
        <v>123</v>
      </c>
      <c r="C12" s="278" t="s">
        <v>124</v>
      </c>
      <c r="D12" s="278" t="s">
        <v>125</v>
      </c>
    </row>
    <row r="13" spans="1:6" ht="42" customHeight="1" thickBot="1">
      <c r="A13" s="233" t="s">
        <v>126</v>
      </c>
      <c r="B13" s="289"/>
      <c r="C13" s="289"/>
      <c r="D13" s="336" t="str">
        <f>IF(B13="","",IF(C13-B13&lt;0,"ΔΙΟΡΘΩΣΤΕ ΗΜΕΡΟΜΗΝΙΑ",IF(C13&gt;45412,"ΕΛΕΓΞΤΕ ΗΜΕΡΟΜΗΝΙΕΣ",(C13-B13)/30.41663)))</f>
        <v/>
      </c>
      <c r="F13" s="232"/>
    </row>
    <row r="14" spans="1:6" ht="39.75" customHeight="1" thickBot="1">
      <c r="A14" s="342" t="s">
        <v>127</v>
      </c>
      <c r="B14" s="342"/>
      <c r="C14" s="342"/>
      <c r="D14" s="342"/>
      <c r="F14" s="232"/>
    </row>
    <row r="15" spans="1:6" ht="6.75" customHeight="1" thickBot="1">
      <c r="A15" s="325"/>
      <c r="B15" s="325"/>
      <c r="C15" s="325"/>
      <c r="D15" s="325"/>
      <c r="F15" s="232"/>
    </row>
    <row r="16" spans="1:6" s="97" customFormat="1" ht="48" thickBot="1">
      <c r="A16" s="281"/>
      <c r="B16" s="283" t="s">
        <v>128</v>
      </c>
      <c r="C16" s="105" t="s">
        <v>129</v>
      </c>
      <c r="D16" s="105" t="s">
        <v>130</v>
      </c>
    </row>
    <row r="17" spans="1:7" s="98" customFormat="1" ht="63" customHeight="1" thickBot="1">
      <c r="A17" s="282" t="s">
        <v>131</v>
      </c>
      <c r="B17" s="284">
        <f>+Προσωπικό!O46</f>
        <v>0</v>
      </c>
      <c r="C17" s="286" t="str">
        <f>IF(SUM($C$36:$C$36)=0,"",B17/SUM($C$36:$C$36))</f>
        <v/>
      </c>
      <c r="D17" s="285">
        <f>ROUND(+B17*$B$8,2)</f>
        <v>0</v>
      </c>
    </row>
    <row r="18" spans="1:7" s="98" customFormat="1" ht="63" customHeight="1" thickBot="1">
      <c r="A18" s="282" t="s">
        <v>132</v>
      </c>
      <c r="B18" s="284">
        <f>+Ταξίδια!O30</f>
        <v>0</v>
      </c>
      <c r="C18" s="286" t="str">
        <f>IF(SUM($C$36:$C$36)=0,"",B18/SUM($C$36:$C$36))</f>
        <v/>
      </c>
      <c r="D18" s="285">
        <f t="shared" ref="D18:D23" si="0">ROUND(+B18*$B$8,2)</f>
        <v>0</v>
      </c>
    </row>
    <row r="19" spans="1:7" s="98" customFormat="1" ht="63" customHeight="1" thickBot="1">
      <c r="A19" s="282" t="s">
        <v>133</v>
      </c>
      <c r="B19" s="284">
        <f>Αποσβέσεις!K25</f>
        <v>0</v>
      </c>
      <c r="C19" s="286" t="str">
        <f>IF(SUM($C$36:$C$36)=0,"",B19/SUM($C$36:$C$36))</f>
        <v/>
      </c>
      <c r="D19" s="285">
        <f t="shared" si="0"/>
        <v>0</v>
      </c>
    </row>
    <row r="20" spans="1:7" s="98" customFormat="1" ht="63" customHeight="1" thickBot="1">
      <c r="A20" s="282" t="s">
        <v>134</v>
      </c>
      <c r="B20" s="284">
        <f>Εξοπλισμός!G25</f>
        <v>0</v>
      </c>
      <c r="C20" s="286" t="str">
        <f>IF(SUM($C$36:$C$36)=0,"",B20/SUM($C$36:$C$36))</f>
        <v/>
      </c>
      <c r="D20" s="285">
        <f t="shared" si="0"/>
        <v>0</v>
      </c>
    </row>
    <row r="21" spans="1:7" s="98" customFormat="1" ht="63" customHeight="1" thickBot="1">
      <c r="A21" s="282" t="s">
        <v>135</v>
      </c>
      <c r="B21" s="284">
        <f>Αναλώσιμα!G18</f>
        <v>0</v>
      </c>
      <c r="C21" s="286" t="str">
        <f>IF(SUM($C$36:$C$36)=0,"",B21/SUM($C$36:$C$36))</f>
        <v/>
      </c>
      <c r="D21" s="285">
        <f t="shared" si="0"/>
        <v>0</v>
      </c>
    </row>
    <row r="22" spans="1:7" s="98" customFormat="1" ht="63" customHeight="1" thickBot="1">
      <c r="A22" s="282" t="s">
        <v>136</v>
      </c>
      <c r="B22" s="284">
        <f>Υπεργολαβίες!E23</f>
        <v>0</v>
      </c>
      <c r="C22" s="286" t="str">
        <f>IF(SUM($C$36:$C$36)=0,"",B22/SUM($C$36:$C$36))</f>
        <v/>
      </c>
      <c r="D22" s="285">
        <f t="shared" si="0"/>
        <v>0</v>
      </c>
    </row>
    <row r="23" spans="1:7" s="98" customFormat="1" ht="63" customHeight="1" thickBot="1">
      <c r="A23" s="282" t="s">
        <v>137</v>
      </c>
      <c r="B23" s="284">
        <f>'Λοιπές άμεσες'!E45</f>
        <v>0</v>
      </c>
      <c r="C23" s="286" t="str">
        <f>IF(SUM($C$36:$C$36)=0,"",B23/SUM($C$36:$C$36))</f>
        <v/>
      </c>
      <c r="D23" s="285">
        <f t="shared" si="0"/>
        <v>0</v>
      </c>
    </row>
    <row r="24" spans="1:7" ht="6.75" customHeight="1" thickBot="1">
      <c r="A24" s="2"/>
      <c r="B24" s="2"/>
      <c r="C24" s="3"/>
    </row>
    <row r="25" spans="1:7" s="98" customFormat="1" ht="30" customHeight="1" thickBot="1">
      <c r="A25" s="290" t="s">
        <v>138</v>
      </c>
      <c r="B25" s="153">
        <f>SUM(B17:B23)</f>
        <v>0</v>
      </c>
      <c r="C25" s="104"/>
      <c r="D25" s="153">
        <f>SUM(D17:D23)</f>
        <v>0</v>
      </c>
    </row>
    <row r="26" spans="1:7" ht="25.5" customHeight="1" thickBot="1">
      <c r="A26" s="348" t="str">
        <f>IF(B27&gt;(B25*50%),"ΠΡΟΣΟΧΗ!!! ΤΟ ΚΟΣΤΟΣ ΑΝΑΚΑΤΑΣΚΕΥΗΣ ΔΕΝ ΜΠΟΡΕΙ ΝΑ ΞΕΠΕΡΝΑ ΤΟ ΠΟΣΟ ΤΩΝ","")</f>
        <v/>
      </c>
      <c r="B26" s="348"/>
      <c r="C26" s="348"/>
      <c r="D26" s="152" t="str">
        <f>IF(B27&gt;(B25*50%),(B25*50%),"")</f>
        <v/>
      </c>
    </row>
    <row r="27" spans="1:7" s="98" customFormat="1" ht="63" customHeight="1" thickBot="1">
      <c r="A27" s="276" t="s">
        <v>139</v>
      </c>
      <c r="B27" s="153">
        <f>+Ανακατασκευή!E23</f>
        <v>0</v>
      </c>
      <c r="C27" s="286" t="str">
        <f>IF(SUM($C$36:$C$36)=0,"",B27/SUM($C$36:$C$36))</f>
        <v/>
      </c>
      <c r="D27" s="153">
        <f>ROUND(+B27*$B$8,2)</f>
        <v>0</v>
      </c>
    </row>
    <row r="28" spans="1:7" s="98" customFormat="1" ht="6.75" customHeight="1" thickBot="1">
      <c r="A28" s="4"/>
      <c r="B28" s="4"/>
      <c r="C28" s="3"/>
      <c r="D28" s="1"/>
    </row>
    <row r="29" spans="1:7" s="98" customFormat="1" ht="63" customHeight="1" thickBot="1">
      <c r="A29" s="276" t="s">
        <v>140</v>
      </c>
      <c r="B29" s="153">
        <f>ROUND(+(Προσωπικό!O46)*B11,2)</f>
        <v>0</v>
      </c>
      <c r="C29" s="286" t="str">
        <f>IF(SUM($C$36:$C$36)=0,"",B29/SUM($C$36:$C$36))</f>
        <v/>
      </c>
      <c r="D29" s="153">
        <f>ROUND(+B29*$B$8,2)</f>
        <v>0</v>
      </c>
    </row>
    <row r="30" spans="1:7" ht="13.35" customHeight="1" thickBot="1">
      <c r="A30" s="348"/>
      <c r="B30" s="348"/>
      <c r="C30" s="348"/>
      <c r="D30" s="100"/>
    </row>
    <row r="31" spans="1:7" s="98" customFormat="1" ht="25.35" customHeight="1" thickBot="1">
      <c r="A31" s="280" t="s">
        <v>141</v>
      </c>
      <c r="B31" s="153">
        <f>+B25+B27+B29</f>
        <v>0</v>
      </c>
      <c r="C31" s="286" t="str">
        <f>IF(SUM($C$36:$C$36)=0,"",B31/SUM($C$36:$C$36))</f>
        <v/>
      </c>
      <c r="D31" s="153" t="str">
        <f>IF((D25+D27+D29)&lt;5000,"-----------",IF((D25+D27+D29)&gt;80000,"ΥΠΕΡΒΑΣΗ",(D25+D27+D29)))</f>
        <v>-----------</v>
      </c>
      <c r="G31" s="1"/>
    </row>
    <row r="32" spans="1:7" ht="10.5" customHeight="1" thickBot="1">
      <c r="A32" s="185"/>
      <c r="B32" s="185"/>
      <c r="C32" s="185"/>
      <c r="D32" s="100"/>
    </row>
    <row r="33" spans="1:4" ht="25.35" customHeight="1" thickBot="1">
      <c r="A33" s="279" t="s">
        <v>142</v>
      </c>
      <c r="B33" s="153">
        <f>+'Capacity Building'!E44</f>
        <v>0</v>
      </c>
      <c r="C33" s="286" t="str">
        <f>IF(SUM($C$36:$C$36)=0,"",B33/SUM($C$36:$C$36))</f>
        <v/>
      </c>
      <c r="D33" s="153">
        <f>ROUND(IF(SUM('Capacity Building'!E4:E43)&gt;'Capacity Building'!E2,"! ΥΠΕΡΒΑΣΗ !",'Capacity Building'!E44)*$B$8,2)</f>
        <v>0</v>
      </c>
    </row>
    <row r="34" spans="1:4" ht="14.25" customHeight="1" thickBot="1">
      <c r="A34" s="185"/>
      <c r="B34" s="185"/>
      <c r="C34" s="185"/>
      <c r="D34" s="100"/>
    </row>
    <row r="35" spans="1:4" ht="25.5" customHeight="1" thickBot="1">
      <c r="A35" s="185"/>
      <c r="B35" s="278"/>
      <c r="C35" s="154">
        <f>IF(B8="","",100%)</f>
        <v>1</v>
      </c>
      <c r="D35" s="154">
        <f>IF(B8="","",B8)</f>
        <v>1</v>
      </c>
    </row>
    <row r="36" spans="1:4" s="98" customFormat="1" ht="45.75" customHeight="1" thickBot="1">
      <c r="A36" s="338" t="s">
        <v>143</v>
      </c>
      <c r="B36" s="340" t="str">
        <f>+DATA!A2</f>
        <v>Μεσαία / Medium</v>
      </c>
      <c r="C36" s="337">
        <f>IF(+B25+B27+B29+B33&gt;80000,"ΥΠΕΡΒΑΣΗ",+B25+B27+B29+B33)</f>
        <v>0</v>
      </c>
      <c r="D36" s="339">
        <f>IF(D31="ΥΠΕΡΒΑΣΗ","ΥΠΕΡΒΑΣΗ",IF(B4=B36,IF(+D25+D27+D29+D33&gt;80000,"ΥΠΕΡΒΑΣΗ",ROUND((+D25+D27+D29+D33),2)),""))</f>
        <v>0</v>
      </c>
    </row>
    <row r="37" spans="1:4" ht="13.9" customHeight="1" thickBot="1">
      <c r="A37" s="277"/>
      <c r="B37" s="277"/>
      <c r="C37" s="277"/>
      <c r="D37" s="101"/>
    </row>
    <row r="38" spans="1:4" s="98" customFormat="1" ht="44.25" customHeight="1" thickBot="1">
      <c r="A38" s="327" t="s">
        <v>144</v>
      </c>
      <c r="B38" s="343" t="str">
        <f>IF(AND(B3="",B25&gt;0),IF(B3="","ΕΠΙΛΕΞΤΕ ΠΡΟΣΚΛΗΣΗ ΕΝΔΙΑΦΕΡΟΝΤΟΣ",""),"")</f>
        <v/>
      </c>
      <c r="C38" s="344"/>
      <c r="D38" s="291">
        <f>SUM(D36:D36)</f>
        <v>0</v>
      </c>
    </row>
    <row r="40" spans="1:4" ht="58.5" customHeight="1"/>
  </sheetData>
  <sheetProtection algorithmName="SHA-512" hashValue="QIZcibkgybEwH5wrE7khDIQocYaQBy7T3LeebIYfjMreVWgm+/EVjFPrqYrayIf6PHDLABVIVnietbWnu1VyMw==" saltValue="juJnNjQbZ7YoK0J617qyPg==" spinCount="100000" sheet="1" selectLockedCells="1"/>
  <protectedRanges>
    <protectedRange password="8362" sqref="B29:C33 A1:D2 D35:D38 A16 A30 A24:D24 A26:D26 B25:C25 B28:D28 C35:C36 A37:C37 A32 D30:D32 A35:B35 A34:D34 B27:C27 B17:C23" name="Περιοχή1"/>
    <protectedRange password="8362" sqref="A12:C12 A9:D10 B3:D3 B8:D8 B11:D11 A14:C15 A13" name="Περιοχή1_1"/>
    <protectedRange password="8362" sqref="B16:C16" name="Περιοχή1_2"/>
    <protectedRange password="8362" sqref="A17:A23" name="Περιοχή1_3"/>
    <protectedRange password="8362" sqref="A25" name="Περιοχή1_4"/>
    <protectedRange password="8362" sqref="A27:A29 A31 A33" name="Περιοχή1_5"/>
    <protectedRange password="8362" sqref="A36" name="Περιοχή1_6"/>
    <protectedRange password="8362" sqref="A38" name="Περιοχή1_7"/>
    <protectedRange password="8362" sqref="D27 D29 D33 D17:D23" name="Περιοχή1_8"/>
    <protectedRange password="8362" sqref="D12 D14:D16" name="Περιοχή1_2_1"/>
    <protectedRange password="8362" sqref="D25" name="Περιοχή1_9"/>
    <protectedRange password="8362" sqref="A3" name="Περιοχή1_1_1"/>
    <protectedRange password="8362" sqref="A4:D4" name="Περιοχή1_1_2"/>
    <protectedRange password="8362" sqref="A5:D7" name="Περιοχή1_1_3"/>
    <protectedRange password="8362" sqref="A8" name="Περιοχή1_1_4"/>
    <protectedRange password="8362" sqref="A11" name="Περιοχή1_1_6"/>
    <protectedRange password="8362" sqref="B13:C13" name="Περιοχή1_1_7"/>
    <protectedRange password="8362" sqref="D13" name="Περιοχή1_2_1_1"/>
  </protectedRanges>
  <mergeCells count="14">
    <mergeCell ref="A14:D14"/>
    <mergeCell ref="B38:C38"/>
    <mergeCell ref="A1:D1"/>
    <mergeCell ref="A26:C26"/>
    <mergeCell ref="A30:C30"/>
    <mergeCell ref="B5:D5"/>
    <mergeCell ref="B6:D6"/>
    <mergeCell ref="C8:D8"/>
    <mergeCell ref="C9:D9"/>
    <mergeCell ref="C11:D11"/>
    <mergeCell ref="C10:D10"/>
    <mergeCell ref="B3:D3"/>
    <mergeCell ref="B7:D7"/>
    <mergeCell ref="C4:D4"/>
  </mergeCells>
  <conditionalFormatting sqref="A26:C26">
    <cfRule type="expression" dxfId="8" priority="27">
      <formula>$A$26="ΠΡΟΣΟΧΗ!!! ΤΟ ΚΟΣΤΟΣ ΑΝΑΚΑΤΑΣΚΕΥΗΣ ΔΕΝ ΜΠΟΡΕΙ ΝΑ ΞΕΠΕΡΝΑ ΤΟ ΠΟΣΟ ΤΩΝ"</formula>
    </cfRule>
  </conditionalFormatting>
  <conditionalFormatting sqref="C8">
    <cfRule type="expression" dxfId="7" priority="13">
      <formula>$C$8="Η τιμή δεν μπορεί να είναι μεγαλύτερη από 90,00%"</formula>
    </cfRule>
  </conditionalFormatting>
  <conditionalFormatting sqref="C11">
    <cfRule type="expression" dxfId="6" priority="12">
      <formula>$C$11="Η τιμή πρέπει να είναι μεταξύ 0,01% και 15,00%"</formula>
    </cfRule>
  </conditionalFormatting>
  <conditionalFormatting sqref="D26">
    <cfRule type="expression" dxfId="5" priority="30">
      <formula>B$27&gt;($B$25*50%)</formula>
    </cfRule>
  </conditionalFormatting>
  <conditionalFormatting sqref="D31">
    <cfRule type="expression" dxfId="4" priority="5">
      <formula>OR($D$31="! ΥΠΕΡΒΑΣΗ !",$D$31="ΥΠΕΡΒΑΣΗ")</formula>
    </cfRule>
  </conditionalFormatting>
  <conditionalFormatting sqref="D36">
    <cfRule type="expression" dxfId="3" priority="1">
      <formula>$D$36="ΥΠΕΡΒΑΣΗ"</formula>
    </cfRule>
    <cfRule type="expression" dxfId="2" priority="3">
      <formula>OR($D$31="! ΥΠΕΡΒΑΣΗ !",$D$31="ΥΠΕΡΒΑΣΗ")</formula>
    </cfRule>
  </conditionalFormatting>
  <conditionalFormatting sqref="C36">
    <cfRule type="expression" dxfId="1" priority="2">
      <formula>$C$36="ΥΠΕΡΒΑΣΗ"</formula>
    </cfRule>
  </conditionalFormatting>
  <conditionalFormatting sqref="B38">
    <cfRule type="expression" dxfId="0" priority="32">
      <formula>$B$38="ΕΠΙΛΕΞΤΕ ΠΡΟΣΚΛΗΣΗ ΕΝΔΙΑΦΕΡΟΝΤΟΣ"</formula>
    </cfRule>
  </conditionalFormatting>
  <printOptions horizontalCentered="1"/>
  <pageMargins left="0.43307086614173229" right="0.35433070866141736" top="0.56000000000000005" bottom="0.5" header="0.31496062992125984" footer="0.31496062992125984"/>
  <pageSetup paperSize="9" scale="41" orientation="portrait" r:id="rId1"/>
  <headerFooter>
    <oddFooter>&amp;RΣΥΝΟΛΙΚΟΣ ΠΡΟΫΠΟΛΟΓΙΣΜΟΣ / TOTAL BUDGET</oddFooter>
  </headerFooter>
  <extLst>
    <ext xmlns:x14="http://schemas.microsoft.com/office/spreadsheetml/2009/9/main" uri="{CCE6A557-97BC-4b89-ADB6-D9C93CAAB3DF}">
      <x14:dataValidations xmlns:xm="http://schemas.microsoft.com/office/excel/2006/main" xWindow="1628" yWindow="683" count="1">
        <x14:dataValidation type="list" allowBlank="1" showErrorMessage="1" prompt="_x000a_" xr:uid="{00000000-0002-0000-0100-000001000000}">
          <x14:formula1>
            <xm:f>DATA!$A$23:$A$28</xm:f>
          </x14:formula1>
          <xm:sqref>B3:D3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Φύλλο2">
    <pageSetUpPr fitToPage="1"/>
  </sheetPr>
  <dimension ref="A1:O48"/>
  <sheetViews>
    <sheetView topLeftCell="A3" zoomScale="85" zoomScaleNormal="85" zoomScaleSheetLayoutView="100" workbookViewId="0">
      <selection activeCell="B5" sqref="B5"/>
    </sheetView>
  </sheetViews>
  <sheetFormatPr defaultColWidth="9.140625" defaultRowHeight="15"/>
  <cols>
    <col min="1" max="1" width="5.42578125" style="1" customWidth="1"/>
    <col min="2" max="2" width="38" style="1" customWidth="1"/>
    <col min="3" max="3" width="26.140625" style="1" customWidth="1"/>
    <col min="4" max="4" width="20.42578125" style="1" customWidth="1"/>
    <col min="5" max="5" width="14.140625" style="1" customWidth="1"/>
    <col min="6" max="6" width="16.42578125" style="1" customWidth="1"/>
    <col min="7" max="7" width="12.85546875" style="1" customWidth="1"/>
    <col min="8" max="8" width="13" style="1" customWidth="1"/>
    <col min="9" max="9" width="10.28515625" style="1" customWidth="1"/>
    <col min="10" max="10" width="16.140625" style="1" customWidth="1"/>
    <col min="11" max="11" width="19" style="1" customWidth="1"/>
    <col min="12" max="12" width="12.85546875" style="1" customWidth="1"/>
    <col min="13" max="13" width="14" style="1" customWidth="1"/>
    <col min="14" max="14" width="16.140625" style="1" customWidth="1"/>
    <col min="15" max="15" width="19.85546875" style="1" customWidth="1"/>
    <col min="16" max="16384" width="9.140625" style="1"/>
  </cols>
  <sheetData>
    <row r="1" spans="1:15" s="98" customFormat="1" ht="31.5" customHeight="1" thickBot="1">
      <c r="A1" s="371" t="s">
        <v>145</v>
      </c>
      <c r="B1" s="372"/>
      <c r="C1" s="372"/>
      <c r="D1" s="372"/>
      <c r="E1" s="372"/>
      <c r="F1" s="372"/>
      <c r="G1" s="372"/>
      <c r="H1" s="372"/>
      <c r="I1" s="372"/>
      <c r="J1" s="372"/>
      <c r="K1" s="372"/>
      <c r="L1" s="372"/>
      <c r="M1" s="372"/>
      <c r="N1" s="372"/>
      <c r="O1" s="373"/>
    </row>
    <row r="2" spans="1:15" s="98" customFormat="1" ht="15.75" customHeight="1" thickBot="1">
      <c r="A2" s="380" t="s">
        <v>146</v>
      </c>
      <c r="B2" s="377" t="s">
        <v>147</v>
      </c>
      <c r="C2" s="380" t="s">
        <v>148</v>
      </c>
      <c r="D2" s="380" t="s">
        <v>149</v>
      </c>
      <c r="E2" s="380" t="s">
        <v>150</v>
      </c>
      <c r="F2" s="374" t="s">
        <v>151</v>
      </c>
      <c r="G2" s="375"/>
      <c r="H2" s="375"/>
      <c r="I2" s="375"/>
      <c r="J2" s="375"/>
      <c r="K2" s="375"/>
      <c r="L2" s="375"/>
      <c r="M2" s="375"/>
      <c r="N2" s="376"/>
      <c r="O2" s="368" t="s">
        <v>152</v>
      </c>
    </row>
    <row r="3" spans="1:15" s="98" customFormat="1" ht="78.75" customHeight="1" thickBot="1">
      <c r="A3" s="381"/>
      <c r="B3" s="378"/>
      <c r="C3" s="391"/>
      <c r="D3" s="391"/>
      <c r="E3" s="391"/>
      <c r="F3" s="383" t="s">
        <v>153</v>
      </c>
      <c r="G3" s="384"/>
      <c r="H3" s="385"/>
      <c r="I3" s="385"/>
      <c r="J3" s="386"/>
      <c r="K3" s="387" t="s">
        <v>154</v>
      </c>
      <c r="L3" s="388"/>
      <c r="M3" s="389"/>
      <c r="N3" s="390"/>
      <c r="O3" s="369"/>
    </row>
    <row r="4" spans="1:15" s="98" customFormat="1" ht="135.75" customHeight="1" thickBot="1">
      <c r="A4" s="382"/>
      <c r="B4" s="379"/>
      <c r="C4" s="392"/>
      <c r="D4" s="392"/>
      <c r="E4" s="392"/>
      <c r="F4" s="186" t="s">
        <v>155</v>
      </c>
      <c r="G4" s="39" t="s">
        <v>156</v>
      </c>
      <c r="H4" s="36" t="s">
        <v>157</v>
      </c>
      <c r="I4" s="40" t="s">
        <v>158</v>
      </c>
      <c r="J4" s="41" t="s">
        <v>159</v>
      </c>
      <c r="K4" s="5" t="s">
        <v>155</v>
      </c>
      <c r="L4" s="6" t="s">
        <v>160</v>
      </c>
      <c r="M4" s="36" t="s">
        <v>157</v>
      </c>
      <c r="N4" s="7" t="s">
        <v>159</v>
      </c>
      <c r="O4" s="370"/>
    </row>
    <row r="5" spans="1:15">
      <c r="A5" s="54">
        <v>1</v>
      </c>
      <c r="B5" s="183"/>
      <c r="C5" s="183"/>
      <c r="D5" s="200"/>
      <c r="E5" s="156"/>
      <c r="F5" s="8"/>
      <c r="G5" s="9"/>
      <c r="H5" s="37"/>
      <c r="I5" s="37"/>
      <c r="J5" s="106">
        <f>ROUND(F5*(G5+H5+I5)*E5,2)</f>
        <v>0</v>
      </c>
      <c r="K5" s="8"/>
      <c r="L5" s="158"/>
      <c r="M5" s="159"/>
      <c r="N5" s="106">
        <f>ROUND(K5*(L5+M5)*E5,2)</f>
        <v>0</v>
      </c>
      <c r="O5" s="106">
        <f>IF(D5="",0,J5+N5)</f>
        <v>0</v>
      </c>
    </row>
    <row r="6" spans="1:15">
      <c r="A6" s="54">
        <v>2</v>
      </c>
      <c r="B6" s="183"/>
      <c r="C6" s="183"/>
      <c r="D6" s="200"/>
      <c r="E6" s="156"/>
      <c r="F6" s="8"/>
      <c r="G6" s="9"/>
      <c r="H6" s="38"/>
      <c r="I6" s="38"/>
      <c r="J6" s="107">
        <f t="shared" ref="J6:J44" si="0">ROUND(F6*(G6+H6+I6)*E6,2)</f>
        <v>0</v>
      </c>
      <c r="K6" s="10"/>
      <c r="L6" s="160"/>
      <c r="M6" s="161"/>
      <c r="N6" s="107">
        <f t="shared" ref="N6:N44" si="1">ROUND(K6*(L6+M6)*E6,2)</f>
        <v>0</v>
      </c>
      <c r="O6" s="107">
        <f t="shared" ref="O6:O44" si="2">IF(D6="",0,J6+N6)</f>
        <v>0</v>
      </c>
    </row>
    <row r="7" spans="1:15">
      <c r="A7" s="55">
        <v>3</v>
      </c>
      <c r="B7" s="184"/>
      <c r="C7" s="184"/>
      <c r="D7" s="200"/>
      <c r="E7" s="157"/>
      <c r="F7" s="10"/>
      <c r="G7" s="11"/>
      <c r="H7" s="38"/>
      <c r="I7" s="38"/>
      <c r="J7" s="107">
        <f t="shared" si="0"/>
        <v>0</v>
      </c>
      <c r="K7" s="10"/>
      <c r="L7" s="160"/>
      <c r="M7" s="161"/>
      <c r="N7" s="107">
        <f t="shared" si="1"/>
        <v>0</v>
      </c>
      <c r="O7" s="107">
        <f t="shared" si="2"/>
        <v>0</v>
      </c>
    </row>
    <row r="8" spans="1:15">
      <c r="A8" s="54">
        <v>4</v>
      </c>
      <c r="B8" s="184"/>
      <c r="C8" s="184"/>
      <c r="D8" s="200"/>
      <c r="E8" s="157"/>
      <c r="F8" s="10"/>
      <c r="G8" s="11"/>
      <c r="H8" s="38"/>
      <c r="I8" s="38"/>
      <c r="J8" s="107">
        <f t="shared" si="0"/>
        <v>0</v>
      </c>
      <c r="K8" s="10"/>
      <c r="L8" s="160"/>
      <c r="M8" s="161"/>
      <c r="N8" s="107">
        <f t="shared" si="1"/>
        <v>0</v>
      </c>
      <c r="O8" s="107">
        <f t="shared" si="2"/>
        <v>0</v>
      </c>
    </row>
    <row r="9" spans="1:15">
      <c r="A9" s="55">
        <v>5</v>
      </c>
      <c r="B9" s="184"/>
      <c r="C9" s="184"/>
      <c r="D9" s="200"/>
      <c r="E9" s="157"/>
      <c r="F9" s="10"/>
      <c r="G9" s="11"/>
      <c r="H9" s="38"/>
      <c r="I9" s="38"/>
      <c r="J9" s="107">
        <f t="shared" si="0"/>
        <v>0</v>
      </c>
      <c r="K9" s="10"/>
      <c r="L9" s="160"/>
      <c r="M9" s="161"/>
      <c r="N9" s="107">
        <f t="shared" si="1"/>
        <v>0</v>
      </c>
      <c r="O9" s="107">
        <f t="shared" si="2"/>
        <v>0</v>
      </c>
    </row>
    <row r="10" spans="1:15">
      <c r="A10" s="54">
        <v>6</v>
      </c>
      <c r="B10" s="184"/>
      <c r="C10" s="184"/>
      <c r="D10" s="200"/>
      <c r="E10" s="157"/>
      <c r="F10" s="10"/>
      <c r="G10" s="11"/>
      <c r="H10" s="38"/>
      <c r="I10" s="38"/>
      <c r="J10" s="107">
        <f t="shared" si="0"/>
        <v>0</v>
      </c>
      <c r="K10" s="10"/>
      <c r="L10" s="160"/>
      <c r="M10" s="161"/>
      <c r="N10" s="107">
        <f t="shared" si="1"/>
        <v>0</v>
      </c>
      <c r="O10" s="107">
        <f t="shared" si="2"/>
        <v>0</v>
      </c>
    </row>
    <row r="11" spans="1:15">
      <c r="A11" s="55">
        <v>7</v>
      </c>
      <c r="B11" s="184"/>
      <c r="C11" s="184"/>
      <c r="D11" s="200"/>
      <c r="E11" s="157"/>
      <c r="F11" s="10"/>
      <c r="G11" s="11"/>
      <c r="H11" s="38"/>
      <c r="I11" s="38"/>
      <c r="J11" s="107">
        <f t="shared" si="0"/>
        <v>0</v>
      </c>
      <c r="K11" s="10"/>
      <c r="L11" s="160"/>
      <c r="M11" s="161"/>
      <c r="N11" s="107">
        <f t="shared" si="1"/>
        <v>0</v>
      </c>
      <c r="O11" s="107">
        <f t="shared" si="2"/>
        <v>0</v>
      </c>
    </row>
    <row r="12" spans="1:15">
      <c r="A12" s="54">
        <v>8</v>
      </c>
      <c r="B12" s="184"/>
      <c r="C12" s="184"/>
      <c r="D12" s="200"/>
      <c r="E12" s="157"/>
      <c r="F12" s="10"/>
      <c r="G12" s="11"/>
      <c r="H12" s="38"/>
      <c r="I12" s="38"/>
      <c r="J12" s="107">
        <f t="shared" si="0"/>
        <v>0</v>
      </c>
      <c r="K12" s="10"/>
      <c r="L12" s="160"/>
      <c r="M12" s="161"/>
      <c r="N12" s="107">
        <f t="shared" si="1"/>
        <v>0</v>
      </c>
      <c r="O12" s="107">
        <f t="shared" si="2"/>
        <v>0</v>
      </c>
    </row>
    <row r="13" spans="1:15">
      <c r="A13" s="55">
        <v>9</v>
      </c>
      <c r="B13" s="184"/>
      <c r="C13" s="184"/>
      <c r="D13" s="200"/>
      <c r="E13" s="157"/>
      <c r="F13" s="10"/>
      <c r="G13" s="11"/>
      <c r="H13" s="38"/>
      <c r="I13" s="38"/>
      <c r="J13" s="107">
        <f t="shared" si="0"/>
        <v>0</v>
      </c>
      <c r="K13" s="10"/>
      <c r="L13" s="160"/>
      <c r="M13" s="161"/>
      <c r="N13" s="107">
        <f t="shared" si="1"/>
        <v>0</v>
      </c>
      <c r="O13" s="107">
        <f t="shared" si="2"/>
        <v>0</v>
      </c>
    </row>
    <row r="14" spans="1:15">
      <c r="A14" s="54">
        <v>10</v>
      </c>
      <c r="B14" s="184"/>
      <c r="C14" s="184"/>
      <c r="D14" s="200"/>
      <c r="E14" s="157"/>
      <c r="F14" s="10"/>
      <c r="G14" s="11"/>
      <c r="H14" s="38"/>
      <c r="I14" s="38"/>
      <c r="J14" s="107">
        <f t="shared" si="0"/>
        <v>0</v>
      </c>
      <c r="K14" s="10"/>
      <c r="L14" s="160"/>
      <c r="M14" s="161"/>
      <c r="N14" s="107">
        <f t="shared" si="1"/>
        <v>0</v>
      </c>
      <c r="O14" s="107">
        <f t="shared" si="2"/>
        <v>0</v>
      </c>
    </row>
    <row r="15" spans="1:15">
      <c r="A15" s="55">
        <v>11</v>
      </c>
      <c r="B15" s="184"/>
      <c r="C15" s="184"/>
      <c r="D15" s="200"/>
      <c r="E15" s="157"/>
      <c r="F15" s="10"/>
      <c r="G15" s="11"/>
      <c r="H15" s="38"/>
      <c r="I15" s="38"/>
      <c r="J15" s="107">
        <f t="shared" si="0"/>
        <v>0</v>
      </c>
      <c r="K15" s="10"/>
      <c r="L15" s="160"/>
      <c r="M15" s="161"/>
      <c r="N15" s="107">
        <f t="shared" si="1"/>
        <v>0</v>
      </c>
      <c r="O15" s="107">
        <f t="shared" si="2"/>
        <v>0</v>
      </c>
    </row>
    <row r="16" spans="1:15">
      <c r="A16" s="54">
        <v>12</v>
      </c>
      <c r="B16" s="184"/>
      <c r="C16" s="184"/>
      <c r="D16" s="200"/>
      <c r="E16" s="157"/>
      <c r="F16" s="10"/>
      <c r="G16" s="11"/>
      <c r="H16" s="38"/>
      <c r="I16" s="38"/>
      <c r="J16" s="107">
        <f t="shared" si="0"/>
        <v>0</v>
      </c>
      <c r="K16" s="10"/>
      <c r="L16" s="160"/>
      <c r="M16" s="161"/>
      <c r="N16" s="107">
        <f t="shared" si="1"/>
        <v>0</v>
      </c>
      <c r="O16" s="107">
        <f t="shared" si="2"/>
        <v>0</v>
      </c>
    </row>
    <row r="17" spans="1:15">
      <c r="A17" s="55">
        <v>13</v>
      </c>
      <c r="B17" s="184"/>
      <c r="C17" s="184"/>
      <c r="D17" s="200"/>
      <c r="E17" s="157"/>
      <c r="F17" s="10"/>
      <c r="G17" s="11"/>
      <c r="H17" s="38"/>
      <c r="I17" s="38"/>
      <c r="J17" s="107">
        <f t="shared" si="0"/>
        <v>0</v>
      </c>
      <c r="K17" s="10"/>
      <c r="L17" s="160"/>
      <c r="M17" s="161"/>
      <c r="N17" s="107">
        <f t="shared" si="1"/>
        <v>0</v>
      </c>
      <c r="O17" s="107">
        <f t="shared" si="2"/>
        <v>0</v>
      </c>
    </row>
    <row r="18" spans="1:15">
      <c r="A18" s="54">
        <v>14</v>
      </c>
      <c r="B18" s="184"/>
      <c r="C18" s="184"/>
      <c r="D18" s="200"/>
      <c r="E18" s="157"/>
      <c r="F18" s="10"/>
      <c r="G18" s="11"/>
      <c r="H18" s="38"/>
      <c r="I18" s="38"/>
      <c r="J18" s="107">
        <f t="shared" si="0"/>
        <v>0</v>
      </c>
      <c r="K18" s="10"/>
      <c r="L18" s="160"/>
      <c r="M18" s="161"/>
      <c r="N18" s="107">
        <f t="shared" si="1"/>
        <v>0</v>
      </c>
      <c r="O18" s="107">
        <f t="shared" si="2"/>
        <v>0</v>
      </c>
    </row>
    <row r="19" spans="1:15">
      <c r="A19" s="55">
        <v>15</v>
      </c>
      <c r="B19" s="184"/>
      <c r="C19" s="184"/>
      <c r="D19" s="200"/>
      <c r="E19" s="157"/>
      <c r="F19" s="10"/>
      <c r="G19" s="11"/>
      <c r="H19" s="38"/>
      <c r="I19" s="38"/>
      <c r="J19" s="107">
        <f t="shared" si="0"/>
        <v>0</v>
      </c>
      <c r="K19" s="10"/>
      <c r="L19" s="160"/>
      <c r="M19" s="161"/>
      <c r="N19" s="107">
        <f t="shared" si="1"/>
        <v>0</v>
      </c>
      <c r="O19" s="107">
        <f t="shared" si="2"/>
        <v>0</v>
      </c>
    </row>
    <row r="20" spans="1:15">
      <c r="A20" s="54">
        <v>16</v>
      </c>
      <c r="B20" s="184"/>
      <c r="C20" s="184"/>
      <c r="D20" s="200"/>
      <c r="E20" s="157"/>
      <c r="F20" s="10"/>
      <c r="G20" s="11"/>
      <c r="H20" s="38"/>
      <c r="I20" s="38"/>
      <c r="J20" s="107">
        <f t="shared" si="0"/>
        <v>0</v>
      </c>
      <c r="K20" s="10"/>
      <c r="L20" s="160"/>
      <c r="M20" s="161"/>
      <c r="N20" s="107">
        <f t="shared" si="1"/>
        <v>0</v>
      </c>
      <c r="O20" s="107">
        <f t="shared" si="2"/>
        <v>0</v>
      </c>
    </row>
    <row r="21" spans="1:15">
      <c r="A21" s="55">
        <v>17</v>
      </c>
      <c r="B21" s="184"/>
      <c r="C21" s="184"/>
      <c r="D21" s="200"/>
      <c r="E21" s="157"/>
      <c r="F21" s="10"/>
      <c r="G21" s="11"/>
      <c r="H21" s="38"/>
      <c r="I21" s="38"/>
      <c r="J21" s="107">
        <f t="shared" si="0"/>
        <v>0</v>
      </c>
      <c r="K21" s="10"/>
      <c r="L21" s="160"/>
      <c r="M21" s="161"/>
      <c r="N21" s="107">
        <f t="shared" si="1"/>
        <v>0</v>
      </c>
      <c r="O21" s="107">
        <f t="shared" si="2"/>
        <v>0</v>
      </c>
    </row>
    <row r="22" spans="1:15">
      <c r="A22" s="54">
        <v>18</v>
      </c>
      <c r="B22" s="184"/>
      <c r="C22" s="184"/>
      <c r="D22" s="200"/>
      <c r="E22" s="157"/>
      <c r="F22" s="10"/>
      <c r="G22" s="11"/>
      <c r="H22" s="38"/>
      <c r="I22" s="38"/>
      <c r="J22" s="107">
        <f t="shared" si="0"/>
        <v>0</v>
      </c>
      <c r="K22" s="10"/>
      <c r="L22" s="160"/>
      <c r="M22" s="161"/>
      <c r="N22" s="107">
        <f t="shared" si="1"/>
        <v>0</v>
      </c>
      <c r="O22" s="107">
        <f t="shared" si="2"/>
        <v>0</v>
      </c>
    </row>
    <row r="23" spans="1:15">
      <c r="A23" s="55">
        <v>19</v>
      </c>
      <c r="B23" s="184"/>
      <c r="C23" s="184"/>
      <c r="D23" s="200"/>
      <c r="E23" s="157"/>
      <c r="F23" s="10"/>
      <c r="G23" s="11"/>
      <c r="H23" s="38"/>
      <c r="I23" s="38"/>
      <c r="J23" s="107">
        <f t="shared" si="0"/>
        <v>0</v>
      </c>
      <c r="K23" s="10"/>
      <c r="L23" s="160"/>
      <c r="M23" s="161"/>
      <c r="N23" s="107">
        <f t="shared" si="1"/>
        <v>0</v>
      </c>
      <c r="O23" s="107">
        <f t="shared" si="2"/>
        <v>0</v>
      </c>
    </row>
    <row r="24" spans="1:15">
      <c r="A24" s="54">
        <v>20</v>
      </c>
      <c r="B24" s="184"/>
      <c r="C24" s="184"/>
      <c r="D24" s="200"/>
      <c r="E24" s="157"/>
      <c r="F24" s="10"/>
      <c r="G24" s="11"/>
      <c r="H24" s="38"/>
      <c r="I24" s="38"/>
      <c r="J24" s="107">
        <f t="shared" si="0"/>
        <v>0</v>
      </c>
      <c r="K24" s="10"/>
      <c r="L24" s="160"/>
      <c r="M24" s="161"/>
      <c r="N24" s="107">
        <f t="shared" si="1"/>
        <v>0</v>
      </c>
      <c r="O24" s="107">
        <f t="shared" si="2"/>
        <v>0</v>
      </c>
    </row>
    <row r="25" spans="1:15">
      <c r="A25" s="55">
        <v>21</v>
      </c>
      <c r="B25" s="184"/>
      <c r="C25" s="184"/>
      <c r="D25" s="200"/>
      <c r="E25" s="157"/>
      <c r="F25" s="10"/>
      <c r="G25" s="11"/>
      <c r="H25" s="38"/>
      <c r="I25" s="38"/>
      <c r="J25" s="107">
        <f t="shared" si="0"/>
        <v>0</v>
      </c>
      <c r="K25" s="10"/>
      <c r="L25" s="160"/>
      <c r="M25" s="161"/>
      <c r="N25" s="107">
        <f t="shared" si="1"/>
        <v>0</v>
      </c>
      <c r="O25" s="107">
        <f t="shared" si="2"/>
        <v>0</v>
      </c>
    </row>
    <row r="26" spans="1:15">
      <c r="A26" s="54">
        <v>22</v>
      </c>
      <c r="B26" s="184"/>
      <c r="C26" s="184"/>
      <c r="D26" s="200"/>
      <c r="E26" s="157"/>
      <c r="F26" s="10"/>
      <c r="G26" s="11"/>
      <c r="H26" s="38"/>
      <c r="I26" s="38"/>
      <c r="J26" s="107">
        <f t="shared" si="0"/>
        <v>0</v>
      </c>
      <c r="K26" s="10"/>
      <c r="L26" s="160"/>
      <c r="M26" s="161"/>
      <c r="N26" s="107">
        <f t="shared" si="1"/>
        <v>0</v>
      </c>
      <c r="O26" s="107">
        <f t="shared" si="2"/>
        <v>0</v>
      </c>
    </row>
    <row r="27" spans="1:15">
      <c r="A27" s="55">
        <v>23</v>
      </c>
      <c r="B27" s="184"/>
      <c r="C27" s="184"/>
      <c r="D27" s="200"/>
      <c r="E27" s="157"/>
      <c r="F27" s="10"/>
      <c r="G27" s="11"/>
      <c r="H27" s="38"/>
      <c r="I27" s="38"/>
      <c r="J27" s="107">
        <f t="shared" si="0"/>
        <v>0</v>
      </c>
      <c r="K27" s="10"/>
      <c r="L27" s="160"/>
      <c r="M27" s="161"/>
      <c r="N27" s="107">
        <f t="shared" si="1"/>
        <v>0</v>
      </c>
      <c r="O27" s="107">
        <f t="shared" si="2"/>
        <v>0</v>
      </c>
    </row>
    <row r="28" spans="1:15">
      <c r="A28" s="54">
        <v>24</v>
      </c>
      <c r="B28" s="184"/>
      <c r="C28" s="184"/>
      <c r="D28" s="200"/>
      <c r="E28" s="157"/>
      <c r="F28" s="10"/>
      <c r="G28" s="11"/>
      <c r="H28" s="38"/>
      <c r="I28" s="38"/>
      <c r="J28" s="107">
        <f t="shared" si="0"/>
        <v>0</v>
      </c>
      <c r="K28" s="10"/>
      <c r="L28" s="160"/>
      <c r="M28" s="161"/>
      <c r="N28" s="107">
        <f t="shared" si="1"/>
        <v>0</v>
      </c>
      <c r="O28" s="107">
        <f t="shared" si="2"/>
        <v>0</v>
      </c>
    </row>
    <row r="29" spans="1:15">
      <c r="A29" s="55">
        <v>25</v>
      </c>
      <c r="B29" s="184"/>
      <c r="C29" s="184"/>
      <c r="D29" s="200"/>
      <c r="E29" s="157"/>
      <c r="F29" s="10"/>
      <c r="G29" s="11"/>
      <c r="H29" s="38"/>
      <c r="I29" s="38"/>
      <c r="J29" s="107">
        <f t="shared" si="0"/>
        <v>0</v>
      </c>
      <c r="K29" s="10"/>
      <c r="L29" s="160"/>
      <c r="M29" s="161"/>
      <c r="N29" s="107">
        <f t="shared" si="1"/>
        <v>0</v>
      </c>
      <c r="O29" s="107">
        <f t="shared" si="2"/>
        <v>0</v>
      </c>
    </row>
    <row r="30" spans="1:15">
      <c r="A30" s="54">
        <v>26</v>
      </c>
      <c r="B30" s="184"/>
      <c r="C30" s="184"/>
      <c r="D30" s="200"/>
      <c r="E30" s="157"/>
      <c r="F30" s="10"/>
      <c r="G30" s="11"/>
      <c r="H30" s="38"/>
      <c r="I30" s="38"/>
      <c r="J30" s="107">
        <f t="shared" si="0"/>
        <v>0</v>
      </c>
      <c r="K30" s="10"/>
      <c r="L30" s="160"/>
      <c r="M30" s="161"/>
      <c r="N30" s="107">
        <f t="shared" si="1"/>
        <v>0</v>
      </c>
      <c r="O30" s="107">
        <f t="shared" si="2"/>
        <v>0</v>
      </c>
    </row>
    <row r="31" spans="1:15">
      <c r="A31" s="55">
        <v>27</v>
      </c>
      <c r="B31" s="184"/>
      <c r="C31" s="184"/>
      <c r="D31" s="200"/>
      <c r="E31" s="157"/>
      <c r="F31" s="10"/>
      <c r="G31" s="11"/>
      <c r="H31" s="38"/>
      <c r="I31" s="38"/>
      <c r="J31" s="107">
        <f t="shared" si="0"/>
        <v>0</v>
      </c>
      <c r="K31" s="10"/>
      <c r="L31" s="160"/>
      <c r="M31" s="161"/>
      <c r="N31" s="107">
        <f t="shared" si="1"/>
        <v>0</v>
      </c>
      <c r="O31" s="107">
        <f t="shared" si="2"/>
        <v>0</v>
      </c>
    </row>
    <row r="32" spans="1:15">
      <c r="A32" s="54">
        <v>28</v>
      </c>
      <c r="B32" s="184"/>
      <c r="C32" s="184"/>
      <c r="D32" s="200"/>
      <c r="E32" s="157"/>
      <c r="F32" s="10"/>
      <c r="G32" s="11"/>
      <c r="H32" s="38"/>
      <c r="I32" s="38"/>
      <c r="J32" s="107">
        <f t="shared" si="0"/>
        <v>0</v>
      </c>
      <c r="K32" s="10"/>
      <c r="L32" s="160"/>
      <c r="M32" s="161"/>
      <c r="N32" s="107">
        <f t="shared" si="1"/>
        <v>0</v>
      </c>
      <c r="O32" s="107">
        <f t="shared" si="2"/>
        <v>0</v>
      </c>
    </row>
    <row r="33" spans="1:15">
      <c r="A33" s="55">
        <v>29</v>
      </c>
      <c r="B33" s="184"/>
      <c r="C33" s="184"/>
      <c r="D33" s="200"/>
      <c r="E33" s="157"/>
      <c r="F33" s="10"/>
      <c r="G33" s="11"/>
      <c r="H33" s="38"/>
      <c r="I33" s="38"/>
      <c r="J33" s="107">
        <f t="shared" si="0"/>
        <v>0</v>
      </c>
      <c r="K33" s="10"/>
      <c r="L33" s="160"/>
      <c r="M33" s="161"/>
      <c r="N33" s="107">
        <f t="shared" si="1"/>
        <v>0</v>
      </c>
      <c r="O33" s="107">
        <f t="shared" si="2"/>
        <v>0</v>
      </c>
    </row>
    <row r="34" spans="1:15">
      <c r="A34" s="54">
        <v>30</v>
      </c>
      <c r="B34" s="184"/>
      <c r="C34" s="184"/>
      <c r="D34" s="200"/>
      <c r="E34" s="157"/>
      <c r="F34" s="10"/>
      <c r="G34" s="11"/>
      <c r="H34" s="38"/>
      <c r="I34" s="38"/>
      <c r="J34" s="107">
        <f t="shared" si="0"/>
        <v>0</v>
      </c>
      <c r="K34" s="10"/>
      <c r="L34" s="160"/>
      <c r="M34" s="161"/>
      <c r="N34" s="107">
        <f t="shared" si="1"/>
        <v>0</v>
      </c>
      <c r="O34" s="107">
        <f t="shared" si="2"/>
        <v>0</v>
      </c>
    </row>
    <row r="35" spans="1:15">
      <c r="A35" s="55">
        <v>31</v>
      </c>
      <c r="B35" s="184"/>
      <c r="C35" s="184"/>
      <c r="D35" s="200"/>
      <c r="E35" s="157"/>
      <c r="F35" s="10"/>
      <c r="G35" s="11"/>
      <c r="H35" s="38"/>
      <c r="I35" s="38"/>
      <c r="J35" s="107">
        <f t="shared" si="0"/>
        <v>0</v>
      </c>
      <c r="K35" s="10"/>
      <c r="L35" s="160"/>
      <c r="M35" s="161"/>
      <c r="N35" s="107">
        <f t="shared" si="1"/>
        <v>0</v>
      </c>
      <c r="O35" s="107">
        <f t="shared" si="2"/>
        <v>0</v>
      </c>
    </row>
    <row r="36" spans="1:15">
      <c r="A36" s="54">
        <v>32</v>
      </c>
      <c r="B36" s="184"/>
      <c r="C36" s="184"/>
      <c r="D36" s="200"/>
      <c r="E36" s="157"/>
      <c r="F36" s="10"/>
      <c r="G36" s="11"/>
      <c r="H36" s="38"/>
      <c r="I36" s="38"/>
      <c r="J36" s="107">
        <f t="shared" si="0"/>
        <v>0</v>
      </c>
      <c r="K36" s="10"/>
      <c r="L36" s="160"/>
      <c r="M36" s="161"/>
      <c r="N36" s="107">
        <f t="shared" si="1"/>
        <v>0</v>
      </c>
      <c r="O36" s="107">
        <f t="shared" si="2"/>
        <v>0</v>
      </c>
    </row>
    <row r="37" spans="1:15">
      <c r="A37" s="55">
        <v>33</v>
      </c>
      <c r="B37" s="184"/>
      <c r="C37" s="184"/>
      <c r="D37" s="200"/>
      <c r="E37" s="157"/>
      <c r="F37" s="10"/>
      <c r="G37" s="11"/>
      <c r="H37" s="38"/>
      <c r="I37" s="38"/>
      <c r="J37" s="107">
        <f t="shared" si="0"/>
        <v>0</v>
      </c>
      <c r="K37" s="10"/>
      <c r="L37" s="160"/>
      <c r="M37" s="161"/>
      <c r="N37" s="107">
        <f t="shared" si="1"/>
        <v>0</v>
      </c>
      <c r="O37" s="107">
        <f t="shared" si="2"/>
        <v>0</v>
      </c>
    </row>
    <row r="38" spans="1:15">
      <c r="A38" s="54">
        <v>34</v>
      </c>
      <c r="B38" s="184"/>
      <c r="C38" s="184"/>
      <c r="D38" s="200"/>
      <c r="E38" s="157"/>
      <c r="F38" s="10"/>
      <c r="G38" s="11"/>
      <c r="H38" s="38"/>
      <c r="I38" s="38"/>
      <c r="J38" s="107">
        <f t="shared" si="0"/>
        <v>0</v>
      </c>
      <c r="K38" s="10"/>
      <c r="L38" s="160"/>
      <c r="M38" s="161"/>
      <c r="N38" s="107">
        <f t="shared" si="1"/>
        <v>0</v>
      </c>
      <c r="O38" s="107">
        <f t="shared" si="2"/>
        <v>0</v>
      </c>
    </row>
    <row r="39" spans="1:15">
      <c r="A39" s="55">
        <v>35</v>
      </c>
      <c r="B39" s="184"/>
      <c r="C39" s="184"/>
      <c r="D39" s="200"/>
      <c r="E39" s="157"/>
      <c r="F39" s="10"/>
      <c r="G39" s="11"/>
      <c r="H39" s="38"/>
      <c r="I39" s="38"/>
      <c r="J39" s="107">
        <f t="shared" si="0"/>
        <v>0</v>
      </c>
      <c r="K39" s="10"/>
      <c r="L39" s="160"/>
      <c r="M39" s="161"/>
      <c r="N39" s="107">
        <f t="shared" si="1"/>
        <v>0</v>
      </c>
      <c r="O39" s="107">
        <f t="shared" si="2"/>
        <v>0</v>
      </c>
    </row>
    <row r="40" spans="1:15">
      <c r="A40" s="54">
        <v>36</v>
      </c>
      <c r="B40" s="184"/>
      <c r="C40" s="184"/>
      <c r="D40" s="200"/>
      <c r="E40" s="157"/>
      <c r="F40" s="10"/>
      <c r="G40" s="11"/>
      <c r="H40" s="38"/>
      <c r="I40" s="38"/>
      <c r="J40" s="107">
        <f t="shared" si="0"/>
        <v>0</v>
      </c>
      <c r="K40" s="10"/>
      <c r="L40" s="160"/>
      <c r="M40" s="161"/>
      <c r="N40" s="107">
        <f t="shared" si="1"/>
        <v>0</v>
      </c>
      <c r="O40" s="107">
        <f t="shared" si="2"/>
        <v>0</v>
      </c>
    </row>
    <row r="41" spans="1:15">
      <c r="A41" s="55">
        <v>37</v>
      </c>
      <c r="B41" s="184"/>
      <c r="C41" s="184"/>
      <c r="D41" s="200"/>
      <c r="E41" s="157"/>
      <c r="F41" s="10"/>
      <c r="G41" s="11"/>
      <c r="H41" s="38"/>
      <c r="I41" s="38"/>
      <c r="J41" s="107">
        <f t="shared" si="0"/>
        <v>0</v>
      </c>
      <c r="K41" s="10"/>
      <c r="L41" s="160"/>
      <c r="M41" s="161"/>
      <c r="N41" s="107">
        <f t="shared" si="1"/>
        <v>0</v>
      </c>
      <c r="O41" s="107">
        <f t="shared" si="2"/>
        <v>0</v>
      </c>
    </row>
    <row r="42" spans="1:15">
      <c r="A42" s="54">
        <v>38</v>
      </c>
      <c r="B42" s="184"/>
      <c r="C42" s="184"/>
      <c r="D42" s="200"/>
      <c r="E42" s="157"/>
      <c r="F42" s="10"/>
      <c r="G42" s="11"/>
      <c r="H42" s="38"/>
      <c r="I42" s="38"/>
      <c r="J42" s="107">
        <f t="shared" si="0"/>
        <v>0</v>
      </c>
      <c r="K42" s="10"/>
      <c r="L42" s="160"/>
      <c r="M42" s="161"/>
      <c r="N42" s="107">
        <f t="shared" si="1"/>
        <v>0</v>
      </c>
      <c r="O42" s="107">
        <f t="shared" si="2"/>
        <v>0</v>
      </c>
    </row>
    <row r="43" spans="1:15">
      <c r="A43" s="55">
        <v>39</v>
      </c>
      <c r="B43" s="184"/>
      <c r="C43" s="184"/>
      <c r="D43" s="200"/>
      <c r="E43" s="157"/>
      <c r="F43" s="10"/>
      <c r="G43" s="11"/>
      <c r="H43" s="38"/>
      <c r="I43" s="38"/>
      <c r="J43" s="107">
        <f t="shared" si="0"/>
        <v>0</v>
      </c>
      <c r="K43" s="10"/>
      <c r="L43" s="160"/>
      <c r="M43" s="161"/>
      <c r="N43" s="107">
        <f t="shared" si="1"/>
        <v>0</v>
      </c>
      <c r="O43" s="107">
        <f t="shared" si="2"/>
        <v>0</v>
      </c>
    </row>
    <row r="44" spans="1:15" ht="15.75" thickBot="1">
      <c r="A44" s="54">
        <v>40</v>
      </c>
      <c r="B44" s="184"/>
      <c r="C44" s="184"/>
      <c r="D44" s="200"/>
      <c r="E44" s="157"/>
      <c r="F44" s="10"/>
      <c r="G44" s="11"/>
      <c r="H44" s="38"/>
      <c r="I44" s="38"/>
      <c r="J44" s="107">
        <f t="shared" si="0"/>
        <v>0</v>
      </c>
      <c r="K44" s="10"/>
      <c r="L44" s="160"/>
      <c r="M44" s="161"/>
      <c r="N44" s="107">
        <f t="shared" si="1"/>
        <v>0</v>
      </c>
      <c r="O44" s="107">
        <f t="shared" si="2"/>
        <v>0</v>
      </c>
    </row>
    <row r="45" spans="1:15" s="98" customFormat="1" ht="30" customHeight="1">
      <c r="A45" s="364" t="s">
        <v>161</v>
      </c>
      <c r="B45" s="365"/>
      <c r="C45" s="42"/>
      <c r="D45" s="42"/>
      <c r="E45" s="42"/>
      <c r="F45" s="43">
        <f>SUM(F5:F44)</f>
        <v>0</v>
      </c>
      <c r="G45" s="44"/>
      <c r="H45" s="45"/>
      <c r="I45" s="45"/>
      <c r="J45" s="47"/>
      <c r="K45" s="46">
        <f>SUM(K5:K44)</f>
        <v>0</v>
      </c>
      <c r="L45" s="44"/>
      <c r="M45" s="45"/>
      <c r="N45" s="47"/>
      <c r="O45" s="47"/>
    </row>
    <row r="46" spans="1:15" s="98" customFormat="1" ht="30" customHeight="1" thickBot="1">
      <c r="A46" s="366" t="s">
        <v>162</v>
      </c>
      <c r="B46" s="367"/>
      <c r="C46" s="48"/>
      <c r="D46" s="48"/>
      <c r="E46" s="48"/>
      <c r="F46" s="49"/>
      <c r="G46" s="50"/>
      <c r="H46" s="51"/>
      <c r="I46" s="51"/>
      <c r="J46" s="52">
        <f>SUM(J5:J44)</f>
        <v>0</v>
      </c>
      <c r="K46" s="53"/>
      <c r="L46" s="50"/>
      <c r="M46" s="51"/>
      <c r="N46" s="108">
        <f>SUM(N5:N44)</f>
        <v>0</v>
      </c>
      <c r="O46" s="155">
        <f>SUM(O5:O44)</f>
        <v>0</v>
      </c>
    </row>
    <row r="47" spans="1:15">
      <c r="A47" s="304"/>
      <c r="B47" s="304"/>
      <c r="C47" s="304"/>
      <c r="D47" s="304"/>
      <c r="E47" s="304"/>
    </row>
    <row r="48" spans="1:15">
      <c r="A48" s="304"/>
      <c r="B48" s="304"/>
      <c r="C48" s="304"/>
      <c r="D48" s="304"/>
      <c r="E48" s="304"/>
    </row>
  </sheetData>
  <sheetProtection algorithmName="SHA-512" hashValue="uzjHj65t2uOnklCsBVrdGIWpPNq77kTC3EAHHRowNmCAzWTXJIieikn04FfCB55Apt++0lRlJc7PXOgoNec5yQ==" saltValue="ka02cimHSkd8EUtf1ZHjbw==" spinCount="100000" sheet="1" objects="1" scenarios="1" selectLockedCells="1"/>
  <mergeCells count="12">
    <mergeCell ref="A45:B45"/>
    <mergeCell ref="A46:B46"/>
    <mergeCell ref="O2:O4"/>
    <mergeCell ref="A1:O1"/>
    <mergeCell ref="F2:N2"/>
    <mergeCell ref="B2:B4"/>
    <mergeCell ref="A2:A4"/>
    <mergeCell ref="F3:J3"/>
    <mergeCell ref="K3:N3"/>
    <mergeCell ref="C2:C4"/>
    <mergeCell ref="E2:E4"/>
    <mergeCell ref="D2:D4"/>
  </mergeCells>
  <printOptions horizontalCentered="1" verticalCentered="1"/>
  <pageMargins left="0.35433070866141736" right="0.27559055118110237" top="0.35433070866141736" bottom="0.43307086614173229" header="0.23622047244094491" footer="0.23622047244094491"/>
  <pageSetup paperSize="9" scale="55" orientation="landscape" r:id="rId1"/>
  <headerFooter>
    <oddFooter>&amp;RΚΟΣΤΟΣ ΠΡΟΣΩΠΙΚΟΥ / STAFF COSTS</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DATA!$A$45:$A$51</xm:f>
          </x14:formula1>
          <xm:sqref>D5:D44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Φύλλο3">
    <pageSetUpPr fitToPage="1"/>
  </sheetPr>
  <dimension ref="A1:O64"/>
  <sheetViews>
    <sheetView zoomScale="85" zoomScaleNormal="85" zoomScaleSheetLayoutView="70" workbookViewId="0">
      <selection activeCell="B4" sqref="B4"/>
    </sheetView>
  </sheetViews>
  <sheetFormatPr defaultColWidth="9.140625" defaultRowHeight="15"/>
  <cols>
    <col min="1" max="1" width="6" style="311" customWidth="1"/>
    <col min="2" max="2" width="54" style="311" customWidth="1"/>
    <col min="3" max="4" width="26.42578125" style="311" customWidth="1"/>
    <col min="5" max="5" width="10.42578125" style="311" customWidth="1"/>
    <col min="6" max="7" width="11.7109375" style="311" customWidth="1"/>
    <col min="8" max="8" width="16.85546875" style="311" customWidth="1"/>
    <col min="9" max="9" width="22" style="311" customWidth="1"/>
    <col min="10" max="10" width="13.7109375" style="311" customWidth="1"/>
    <col min="11" max="11" width="17.42578125" style="311" customWidth="1"/>
    <col min="12" max="12" width="12.140625" style="311" customWidth="1"/>
    <col min="13" max="13" width="16.5703125" style="311" customWidth="1"/>
    <col min="14" max="14" width="11.85546875" style="311" customWidth="1"/>
    <col min="15" max="15" width="17.7109375" style="311" customWidth="1"/>
    <col min="16" max="16384" width="9.140625" style="311"/>
  </cols>
  <sheetData>
    <row r="1" spans="1:15" s="309" customFormat="1" ht="32.25" customHeight="1" thickBot="1">
      <c r="A1" s="400" t="s">
        <v>163</v>
      </c>
      <c r="B1" s="401"/>
      <c r="C1" s="401"/>
      <c r="D1" s="401"/>
      <c r="E1" s="401"/>
      <c r="F1" s="401"/>
      <c r="G1" s="401"/>
      <c r="H1" s="401"/>
      <c r="I1" s="401"/>
      <c r="J1" s="401"/>
      <c r="K1" s="401"/>
      <c r="L1" s="401"/>
      <c r="M1" s="401"/>
      <c r="N1" s="401"/>
      <c r="O1" s="402"/>
    </row>
    <row r="2" spans="1:15" s="310" customFormat="1" ht="135">
      <c r="A2" s="403" t="s">
        <v>164</v>
      </c>
      <c r="B2" s="405" t="s">
        <v>165</v>
      </c>
      <c r="C2" s="407" t="s">
        <v>166</v>
      </c>
      <c r="D2" s="409" t="s">
        <v>149</v>
      </c>
      <c r="E2" s="189" t="s">
        <v>167</v>
      </c>
      <c r="F2" s="190" t="s">
        <v>168</v>
      </c>
      <c r="G2" s="190" t="s">
        <v>169</v>
      </c>
      <c r="H2" s="190" t="s">
        <v>170</v>
      </c>
      <c r="I2" s="190" t="s">
        <v>171</v>
      </c>
      <c r="J2" s="191" t="s">
        <v>172</v>
      </c>
      <c r="K2" s="58" t="s">
        <v>173</v>
      </c>
      <c r="L2" s="189" t="s">
        <v>174</v>
      </c>
      <c r="M2" s="57" t="s">
        <v>175</v>
      </c>
      <c r="N2" s="56" t="s">
        <v>176</v>
      </c>
      <c r="O2" s="58" t="s">
        <v>177</v>
      </c>
    </row>
    <row r="3" spans="1:15" s="310" customFormat="1" ht="30.75" thickBot="1">
      <c r="A3" s="404"/>
      <c r="B3" s="406"/>
      <c r="C3" s="408"/>
      <c r="D3" s="410"/>
      <c r="E3" s="59" t="s">
        <v>178</v>
      </c>
      <c r="F3" s="60" t="s">
        <v>179</v>
      </c>
      <c r="G3" s="60" t="s">
        <v>180</v>
      </c>
      <c r="H3" s="60" t="s">
        <v>181</v>
      </c>
      <c r="I3" s="60" t="s">
        <v>182</v>
      </c>
      <c r="J3" s="75" t="s">
        <v>183</v>
      </c>
      <c r="K3" s="63" t="s">
        <v>184</v>
      </c>
      <c r="L3" s="59" t="s">
        <v>185</v>
      </c>
      <c r="M3" s="62" t="s">
        <v>186</v>
      </c>
      <c r="N3" s="61" t="s">
        <v>187</v>
      </c>
      <c r="O3" s="326" t="s">
        <v>188</v>
      </c>
    </row>
    <row r="4" spans="1:15" ht="18" customHeight="1">
      <c r="A4" s="323">
        <v>1</v>
      </c>
      <c r="B4" s="64"/>
      <c r="C4" s="65"/>
      <c r="D4" s="182"/>
      <c r="E4" s="66"/>
      <c r="F4" s="67"/>
      <c r="G4" s="109"/>
      <c r="H4" s="109"/>
      <c r="I4" s="109"/>
      <c r="J4" s="110"/>
      <c r="K4" s="113">
        <f>+E4*F4*(G4+H4+I4)+J4</f>
        <v>0</v>
      </c>
      <c r="L4" s="111"/>
      <c r="M4" s="112"/>
      <c r="N4" s="117">
        <f>+F4*(L4+M4)</f>
        <v>0</v>
      </c>
      <c r="O4" s="113">
        <f>IF(D4="",0,+K4+N4)</f>
        <v>0</v>
      </c>
    </row>
    <row r="5" spans="1:15" ht="18" customHeight="1">
      <c r="A5" s="324">
        <v>2</v>
      </c>
      <c r="B5" s="68"/>
      <c r="C5" s="69"/>
      <c r="D5" s="182"/>
      <c r="E5" s="66"/>
      <c r="F5" s="67"/>
      <c r="G5" s="109"/>
      <c r="H5" s="109"/>
      <c r="I5" s="109"/>
      <c r="J5" s="110"/>
      <c r="K5" s="113">
        <f t="shared" ref="K5:K28" si="0">+E5*F5*(G5+H5+I5)+J5</f>
        <v>0</v>
      </c>
      <c r="L5" s="111"/>
      <c r="M5" s="112"/>
      <c r="N5" s="117">
        <f t="shared" ref="N5:N28" si="1">+F5*(L5+M5)</f>
        <v>0</v>
      </c>
      <c r="O5" s="113">
        <f t="shared" ref="O5:O28" si="2">IF(D5="",0,+K5+N5)</f>
        <v>0</v>
      </c>
    </row>
    <row r="6" spans="1:15" ht="18" customHeight="1">
      <c r="A6" s="324">
        <v>3</v>
      </c>
      <c r="B6" s="68"/>
      <c r="C6" s="69"/>
      <c r="D6" s="182"/>
      <c r="E6" s="66"/>
      <c r="F6" s="67"/>
      <c r="G6" s="109"/>
      <c r="H6" s="109"/>
      <c r="I6" s="109"/>
      <c r="J6" s="110"/>
      <c r="K6" s="113">
        <f t="shared" si="0"/>
        <v>0</v>
      </c>
      <c r="L6" s="111"/>
      <c r="M6" s="112"/>
      <c r="N6" s="117">
        <f t="shared" si="1"/>
        <v>0</v>
      </c>
      <c r="O6" s="113">
        <f t="shared" si="2"/>
        <v>0</v>
      </c>
    </row>
    <row r="7" spans="1:15" ht="18" customHeight="1">
      <c r="A7" s="324">
        <v>4</v>
      </c>
      <c r="B7" s="68"/>
      <c r="C7" s="69"/>
      <c r="D7" s="182"/>
      <c r="E7" s="66"/>
      <c r="F7" s="67"/>
      <c r="G7" s="109"/>
      <c r="H7" s="109"/>
      <c r="I7" s="109"/>
      <c r="J7" s="110"/>
      <c r="K7" s="113">
        <f t="shared" si="0"/>
        <v>0</v>
      </c>
      <c r="L7" s="111"/>
      <c r="M7" s="112"/>
      <c r="N7" s="117">
        <f t="shared" si="1"/>
        <v>0</v>
      </c>
      <c r="O7" s="113">
        <f t="shared" si="2"/>
        <v>0</v>
      </c>
    </row>
    <row r="8" spans="1:15" ht="18" customHeight="1">
      <c r="A8" s="324">
        <v>5</v>
      </c>
      <c r="B8" s="68"/>
      <c r="C8" s="69"/>
      <c r="D8" s="182"/>
      <c r="E8" s="66"/>
      <c r="F8" s="67"/>
      <c r="G8" s="109"/>
      <c r="H8" s="109"/>
      <c r="I8" s="109"/>
      <c r="J8" s="110"/>
      <c r="K8" s="113">
        <f t="shared" si="0"/>
        <v>0</v>
      </c>
      <c r="L8" s="111"/>
      <c r="M8" s="112"/>
      <c r="N8" s="117">
        <f t="shared" si="1"/>
        <v>0</v>
      </c>
      <c r="O8" s="113">
        <f t="shared" si="2"/>
        <v>0</v>
      </c>
    </row>
    <row r="9" spans="1:15" ht="18" customHeight="1">
      <c r="A9" s="324">
        <v>6</v>
      </c>
      <c r="B9" s="68"/>
      <c r="C9" s="69"/>
      <c r="D9" s="182"/>
      <c r="E9" s="66"/>
      <c r="F9" s="67"/>
      <c r="G9" s="109"/>
      <c r="H9" s="109"/>
      <c r="I9" s="109"/>
      <c r="J9" s="110"/>
      <c r="K9" s="113">
        <f t="shared" si="0"/>
        <v>0</v>
      </c>
      <c r="L9" s="111"/>
      <c r="M9" s="112"/>
      <c r="N9" s="117">
        <f t="shared" si="1"/>
        <v>0</v>
      </c>
      <c r="O9" s="113">
        <f t="shared" si="2"/>
        <v>0</v>
      </c>
    </row>
    <row r="10" spans="1:15" ht="18" customHeight="1">
      <c r="A10" s="324">
        <v>7</v>
      </c>
      <c r="B10" s="68"/>
      <c r="C10" s="69"/>
      <c r="D10" s="182"/>
      <c r="E10" s="66"/>
      <c r="F10" s="67"/>
      <c r="G10" s="109"/>
      <c r="H10" s="109"/>
      <c r="I10" s="109"/>
      <c r="J10" s="110"/>
      <c r="K10" s="113">
        <f t="shared" si="0"/>
        <v>0</v>
      </c>
      <c r="L10" s="111"/>
      <c r="M10" s="112"/>
      <c r="N10" s="117">
        <f t="shared" si="1"/>
        <v>0</v>
      </c>
      <c r="O10" s="113">
        <f t="shared" si="2"/>
        <v>0</v>
      </c>
    </row>
    <row r="11" spans="1:15" ht="18" customHeight="1">
      <c r="A11" s="324">
        <v>8</v>
      </c>
      <c r="B11" s="68"/>
      <c r="C11" s="69"/>
      <c r="D11" s="182"/>
      <c r="E11" s="66"/>
      <c r="F11" s="67"/>
      <c r="G11" s="109"/>
      <c r="H11" s="109"/>
      <c r="I11" s="109"/>
      <c r="J11" s="110"/>
      <c r="K11" s="113">
        <f t="shared" si="0"/>
        <v>0</v>
      </c>
      <c r="L11" s="111"/>
      <c r="M11" s="112"/>
      <c r="N11" s="117">
        <f t="shared" si="1"/>
        <v>0</v>
      </c>
      <c r="O11" s="113">
        <f t="shared" si="2"/>
        <v>0</v>
      </c>
    </row>
    <row r="12" spans="1:15" ht="18" customHeight="1">
      <c r="A12" s="324">
        <v>9</v>
      </c>
      <c r="B12" s="68"/>
      <c r="C12" s="69"/>
      <c r="D12" s="182"/>
      <c r="E12" s="66"/>
      <c r="F12" s="67"/>
      <c r="G12" s="109"/>
      <c r="H12" s="109"/>
      <c r="I12" s="109"/>
      <c r="J12" s="110"/>
      <c r="K12" s="113">
        <f t="shared" si="0"/>
        <v>0</v>
      </c>
      <c r="L12" s="111"/>
      <c r="M12" s="112"/>
      <c r="N12" s="117">
        <f t="shared" si="1"/>
        <v>0</v>
      </c>
      <c r="O12" s="113">
        <f t="shared" si="2"/>
        <v>0</v>
      </c>
    </row>
    <row r="13" spans="1:15" ht="18" customHeight="1">
      <c r="A13" s="324">
        <v>10</v>
      </c>
      <c r="B13" s="68"/>
      <c r="C13" s="69"/>
      <c r="D13" s="182"/>
      <c r="E13" s="66"/>
      <c r="F13" s="67"/>
      <c r="G13" s="109"/>
      <c r="H13" s="109"/>
      <c r="I13" s="109"/>
      <c r="J13" s="110"/>
      <c r="K13" s="113">
        <f t="shared" si="0"/>
        <v>0</v>
      </c>
      <c r="L13" s="111"/>
      <c r="M13" s="112"/>
      <c r="N13" s="117">
        <f t="shared" si="1"/>
        <v>0</v>
      </c>
      <c r="O13" s="113">
        <f t="shared" si="2"/>
        <v>0</v>
      </c>
    </row>
    <row r="14" spans="1:15" ht="18" customHeight="1">
      <c r="A14" s="324">
        <v>11</v>
      </c>
      <c r="B14" s="68"/>
      <c r="C14" s="69"/>
      <c r="D14" s="182"/>
      <c r="E14" s="66"/>
      <c r="F14" s="67"/>
      <c r="G14" s="109"/>
      <c r="H14" s="109"/>
      <c r="I14" s="109"/>
      <c r="J14" s="110"/>
      <c r="K14" s="113">
        <f t="shared" si="0"/>
        <v>0</v>
      </c>
      <c r="L14" s="111"/>
      <c r="M14" s="112"/>
      <c r="N14" s="117">
        <f t="shared" si="1"/>
        <v>0</v>
      </c>
      <c r="O14" s="113">
        <f t="shared" si="2"/>
        <v>0</v>
      </c>
    </row>
    <row r="15" spans="1:15" ht="18" customHeight="1">
      <c r="A15" s="324">
        <v>12</v>
      </c>
      <c r="B15" s="68"/>
      <c r="C15" s="69"/>
      <c r="D15" s="182"/>
      <c r="E15" s="66"/>
      <c r="F15" s="67"/>
      <c r="G15" s="109"/>
      <c r="H15" s="109"/>
      <c r="I15" s="109"/>
      <c r="J15" s="110"/>
      <c r="K15" s="113">
        <f t="shared" si="0"/>
        <v>0</v>
      </c>
      <c r="L15" s="111"/>
      <c r="M15" s="112"/>
      <c r="N15" s="117">
        <f t="shared" si="1"/>
        <v>0</v>
      </c>
      <c r="O15" s="113">
        <f t="shared" si="2"/>
        <v>0</v>
      </c>
    </row>
    <row r="16" spans="1:15" ht="18" customHeight="1">
      <c r="A16" s="324">
        <v>13</v>
      </c>
      <c r="B16" s="68"/>
      <c r="C16" s="69"/>
      <c r="D16" s="182"/>
      <c r="E16" s="66"/>
      <c r="F16" s="67"/>
      <c r="G16" s="109"/>
      <c r="H16" s="109"/>
      <c r="I16" s="109"/>
      <c r="J16" s="110"/>
      <c r="K16" s="113">
        <f t="shared" si="0"/>
        <v>0</v>
      </c>
      <c r="L16" s="111"/>
      <c r="M16" s="112"/>
      <c r="N16" s="117">
        <f t="shared" si="1"/>
        <v>0</v>
      </c>
      <c r="O16" s="113">
        <f t="shared" si="2"/>
        <v>0</v>
      </c>
    </row>
    <row r="17" spans="1:15" ht="18" customHeight="1">
      <c r="A17" s="324">
        <v>14</v>
      </c>
      <c r="B17" s="68"/>
      <c r="C17" s="69"/>
      <c r="D17" s="182"/>
      <c r="E17" s="66"/>
      <c r="F17" s="67"/>
      <c r="G17" s="109"/>
      <c r="H17" s="109"/>
      <c r="I17" s="109"/>
      <c r="J17" s="110"/>
      <c r="K17" s="113">
        <f t="shared" si="0"/>
        <v>0</v>
      </c>
      <c r="L17" s="111"/>
      <c r="M17" s="112"/>
      <c r="N17" s="117">
        <f t="shared" si="1"/>
        <v>0</v>
      </c>
      <c r="O17" s="113">
        <f t="shared" si="2"/>
        <v>0</v>
      </c>
    </row>
    <row r="18" spans="1:15" ht="18" customHeight="1">
      <c r="A18" s="324">
        <v>15</v>
      </c>
      <c r="B18" s="68"/>
      <c r="C18" s="69"/>
      <c r="D18" s="182"/>
      <c r="E18" s="66"/>
      <c r="F18" s="67"/>
      <c r="G18" s="109"/>
      <c r="H18" s="109"/>
      <c r="I18" s="109"/>
      <c r="J18" s="110"/>
      <c r="K18" s="113">
        <f t="shared" si="0"/>
        <v>0</v>
      </c>
      <c r="L18" s="111"/>
      <c r="M18" s="112"/>
      <c r="N18" s="117">
        <f t="shared" si="1"/>
        <v>0</v>
      </c>
      <c r="O18" s="113">
        <f t="shared" si="2"/>
        <v>0</v>
      </c>
    </row>
    <row r="19" spans="1:15" ht="18" customHeight="1">
      <c r="A19" s="324">
        <v>16</v>
      </c>
      <c r="B19" s="68"/>
      <c r="C19" s="69"/>
      <c r="D19" s="182"/>
      <c r="E19" s="66"/>
      <c r="F19" s="67"/>
      <c r="G19" s="109"/>
      <c r="H19" s="109"/>
      <c r="I19" s="109"/>
      <c r="J19" s="110"/>
      <c r="K19" s="113">
        <f t="shared" si="0"/>
        <v>0</v>
      </c>
      <c r="L19" s="111"/>
      <c r="M19" s="112"/>
      <c r="N19" s="117">
        <f t="shared" si="1"/>
        <v>0</v>
      </c>
      <c r="O19" s="113">
        <f t="shared" si="2"/>
        <v>0</v>
      </c>
    </row>
    <row r="20" spans="1:15" ht="18" customHeight="1">
      <c r="A20" s="324">
        <v>17</v>
      </c>
      <c r="B20" s="68"/>
      <c r="C20" s="69"/>
      <c r="D20" s="182"/>
      <c r="E20" s="66"/>
      <c r="F20" s="67"/>
      <c r="G20" s="109"/>
      <c r="H20" s="109"/>
      <c r="I20" s="109"/>
      <c r="J20" s="110"/>
      <c r="K20" s="113">
        <f t="shared" si="0"/>
        <v>0</v>
      </c>
      <c r="L20" s="111"/>
      <c r="M20" s="112"/>
      <c r="N20" s="117">
        <f t="shared" ref="N20:N27" si="3">+F20*(L20+M20)</f>
        <v>0</v>
      </c>
      <c r="O20" s="113">
        <f t="shared" si="2"/>
        <v>0</v>
      </c>
    </row>
    <row r="21" spans="1:15" ht="18" customHeight="1">
      <c r="A21" s="324">
        <v>18</v>
      </c>
      <c r="B21" s="68"/>
      <c r="C21" s="69"/>
      <c r="D21" s="182"/>
      <c r="E21" s="66"/>
      <c r="F21" s="67"/>
      <c r="G21" s="109"/>
      <c r="H21" s="109"/>
      <c r="I21" s="109"/>
      <c r="J21" s="110"/>
      <c r="K21" s="113">
        <f t="shared" si="0"/>
        <v>0</v>
      </c>
      <c r="L21" s="111"/>
      <c r="M21" s="112"/>
      <c r="N21" s="117">
        <f t="shared" si="3"/>
        <v>0</v>
      </c>
      <c r="O21" s="113">
        <f t="shared" si="2"/>
        <v>0</v>
      </c>
    </row>
    <row r="22" spans="1:15" ht="18" customHeight="1">
      <c r="A22" s="324">
        <v>19</v>
      </c>
      <c r="B22" s="68"/>
      <c r="C22" s="69"/>
      <c r="D22" s="182"/>
      <c r="E22" s="66"/>
      <c r="F22" s="67"/>
      <c r="G22" s="109"/>
      <c r="H22" s="109"/>
      <c r="I22" s="109"/>
      <c r="J22" s="110"/>
      <c r="K22" s="113">
        <f t="shared" si="0"/>
        <v>0</v>
      </c>
      <c r="L22" s="111"/>
      <c r="M22" s="112"/>
      <c r="N22" s="117">
        <f t="shared" si="3"/>
        <v>0</v>
      </c>
      <c r="O22" s="113">
        <f t="shared" si="2"/>
        <v>0</v>
      </c>
    </row>
    <row r="23" spans="1:15" ht="18" customHeight="1">
      <c r="A23" s="324">
        <v>20</v>
      </c>
      <c r="B23" s="68"/>
      <c r="C23" s="69"/>
      <c r="D23" s="182"/>
      <c r="E23" s="66"/>
      <c r="F23" s="67"/>
      <c r="G23" s="109"/>
      <c r="H23" s="109"/>
      <c r="I23" s="109"/>
      <c r="J23" s="110"/>
      <c r="K23" s="113">
        <f t="shared" si="0"/>
        <v>0</v>
      </c>
      <c r="L23" s="111"/>
      <c r="M23" s="112"/>
      <c r="N23" s="117">
        <f t="shared" si="3"/>
        <v>0</v>
      </c>
      <c r="O23" s="113">
        <f t="shared" si="2"/>
        <v>0</v>
      </c>
    </row>
    <row r="24" spans="1:15" ht="18" customHeight="1">
      <c r="A24" s="324">
        <v>21</v>
      </c>
      <c r="B24" s="68"/>
      <c r="C24" s="69"/>
      <c r="D24" s="182"/>
      <c r="E24" s="66"/>
      <c r="F24" s="67"/>
      <c r="G24" s="109"/>
      <c r="H24" s="109"/>
      <c r="I24" s="109"/>
      <c r="J24" s="110"/>
      <c r="K24" s="113">
        <f t="shared" si="0"/>
        <v>0</v>
      </c>
      <c r="L24" s="111"/>
      <c r="M24" s="112"/>
      <c r="N24" s="117">
        <f t="shared" si="3"/>
        <v>0</v>
      </c>
      <c r="O24" s="113">
        <f t="shared" si="2"/>
        <v>0</v>
      </c>
    </row>
    <row r="25" spans="1:15" ht="18" customHeight="1">
      <c r="A25" s="324">
        <v>22</v>
      </c>
      <c r="B25" s="68"/>
      <c r="C25" s="69"/>
      <c r="D25" s="182"/>
      <c r="E25" s="66"/>
      <c r="F25" s="67"/>
      <c r="G25" s="109"/>
      <c r="H25" s="109"/>
      <c r="I25" s="109"/>
      <c r="J25" s="110"/>
      <c r="K25" s="113">
        <f t="shared" si="0"/>
        <v>0</v>
      </c>
      <c r="L25" s="111"/>
      <c r="M25" s="112"/>
      <c r="N25" s="117">
        <f t="shared" si="3"/>
        <v>0</v>
      </c>
      <c r="O25" s="113">
        <f t="shared" si="2"/>
        <v>0</v>
      </c>
    </row>
    <row r="26" spans="1:15" ht="18" customHeight="1">
      <c r="A26" s="324">
        <v>23</v>
      </c>
      <c r="B26" s="68"/>
      <c r="C26" s="69"/>
      <c r="D26" s="182"/>
      <c r="E26" s="66"/>
      <c r="F26" s="67"/>
      <c r="G26" s="109"/>
      <c r="H26" s="109"/>
      <c r="I26" s="109"/>
      <c r="J26" s="110"/>
      <c r="K26" s="113">
        <f t="shared" si="0"/>
        <v>0</v>
      </c>
      <c r="L26" s="111"/>
      <c r="M26" s="112"/>
      <c r="N26" s="117">
        <f t="shared" si="3"/>
        <v>0</v>
      </c>
      <c r="O26" s="113">
        <f t="shared" si="2"/>
        <v>0</v>
      </c>
    </row>
    <row r="27" spans="1:15" ht="18" customHeight="1">
      <c r="A27" s="324">
        <v>24</v>
      </c>
      <c r="B27" s="68"/>
      <c r="C27" s="69"/>
      <c r="D27" s="182"/>
      <c r="E27" s="66"/>
      <c r="F27" s="67"/>
      <c r="G27" s="109"/>
      <c r="H27" s="109"/>
      <c r="I27" s="109"/>
      <c r="J27" s="110"/>
      <c r="K27" s="113">
        <f t="shared" si="0"/>
        <v>0</v>
      </c>
      <c r="L27" s="111"/>
      <c r="M27" s="112"/>
      <c r="N27" s="117">
        <f t="shared" si="3"/>
        <v>0</v>
      </c>
      <c r="O27" s="113">
        <f t="shared" si="2"/>
        <v>0</v>
      </c>
    </row>
    <row r="28" spans="1:15" ht="18" customHeight="1" thickBot="1">
      <c r="A28" s="324">
        <v>25</v>
      </c>
      <c r="B28" s="70"/>
      <c r="C28" s="71"/>
      <c r="D28" s="182"/>
      <c r="E28" s="66"/>
      <c r="F28" s="67"/>
      <c r="G28" s="109"/>
      <c r="H28" s="109"/>
      <c r="I28" s="109"/>
      <c r="J28" s="110"/>
      <c r="K28" s="113">
        <f t="shared" si="0"/>
        <v>0</v>
      </c>
      <c r="L28" s="111"/>
      <c r="M28" s="112"/>
      <c r="N28" s="117">
        <f t="shared" si="1"/>
        <v>0</v>
      </c>
      <c r="O28" s="113">
        <f t="shared" si="2"/>
        <v>0</v>
      </c>
    </row>
    <row r="29" spans="1:15" s="312" customFormat="1" ht="19.5" thickBot="1">
      <c r="A29" s="395" t="s">
        <v>189</v>
      </c>
      <c r="B29" s="396"/>
      <c r="C29" s="397"/>
      <c r="D29" s="188"/>
      <c r="E29" s="76"/>
      <c r="F29" s="77"/>
      <c r="G29" s="77"/>
      <c r="H29" s="77"/>
      <c r="I29" s="77"/>
      <c r="J29" s="78"/>
      <c r="K29" s="114">
        <f>SUM(K4:K28)</f>
        <v>0</v>
      </c>
      <c r="L29" s="72"/>
      <c r="M29" s="73"/>
      <c r="N29" s="115">
        <f>SUM(N4:N28)</f>
        <v>0</v>
      </c>
      <c r="O29" s="74"/>
    </row>
    <row r="30" spans="1:15" s="312" customFormat="1" ht="19.5" thickBot="1">
      <c r="A30" s="398" t="s">
        <v>190</v>
      </c>
      <c r="B30" s="399"/>
      <c r="C30" s="399"/>
      <c r="D30" s="399"/>
      <c r="E30" s="399"/>
      <c r="F30" s="399"/>
      <c r="G30" s="399"/>
      <c r="H30" s="399"/>
      <c r="I30" s="399"/>
      <c r="J30" s="399"/>
      <c r="K30" s="399"/>
      <c r="L30" s="399"/>
      <c r="M30" s="399"/>
      <c r="N30" s="399"/>
      <c r="O30" s="116">
        <f>SUM(O4:O28)</f>
        <v>0</v>
      </c>
    </row>
    <row r="32" spans="1:15" s="313" customFormat="1" ht="12.75">
      <c r="A32" s="314" t="s">
        <v>191</v>
      </c>
    </row>
    <row r="33" spans="1:11" s="313" customFormat="1" ht="12.75">
      <c r="A33" s="314" t="s">
        <v>192</v>
      </c>
    </row>
    <row r="34" spans="1:11" s="313" customFormat="1" ht="12.75">
      <c r="A34" s="315" t="s">
        <v>193</v>
      </c>
      <c r="B34" s="315"/>
      <c r="C34" s="315"/>
      <c r="D34" s="315"/>
      <c r="E34" s="315"/>
      <c r="F34" s="315"/>
      <c r="G34" s="315"/>
      <c r="H34" s="315"/>
      <c r="I34" s="315"/>
      <c r="J34" s="315"/>
      <c r="K34" s="315"/>
    </row>
    <row r="35" spans="1:11" s="313" customFormat="1" ht="12.75">
      <c r="A35" s="393" t="s">
        <v>194</v>
      </c>
      <c r="B35" s="313" t="s">
        <v>195</v>
      </c>
    </row>
    <row r="36" spans="1:11" s="313" customFormat="1" ht="12.75">
      <c r="A36" s="394"/>
      <c r="B36" s="313" t="s">
        <v>196</v>
      </c>
    </row>
    <row r="37" spans="1:11" s="313" customFormat="1" ht="12.75">
      <c r="A37" s="316" t="s">
        <v>197</v>
      </c>
      <c r="B37" s="317" t="s">
        <v>198</v>
      </c>
      <c r="C37" s="317"/>
      <c r="D37" s="317"/>
      <c r="E37" s="317"/>
      <c r="F37" s="318"/>
      <c r="G37" s="318"/>
      <c r="H37" s="317"/>
      <c r="I37" s="317"/>
      <c r="J37" s="317"/>
      <c r="K37" s="318">
        <v>90</v>
      </c>
    </row>
    <row r="38" spans="1:11" s="313" customFormat="1" ht="12.75">
      <c r="A38" s="316" t="s">
        <v>199</v>
      </c>
      <c r="B38" s="317" t="s">
        <v>200</v>
      </c>
      <c r="C38" s="317"/>
      <c r="D38" s="317"/>
      <c r="E38" s="317"/>
      <c r="F38" s="318"/>
      <c r="G38" s="318"/>
      <c r="H38" s="317"/>
      <c r="I38" s="317"/>
      <c r="J38" s="317"/>
      <c r="K38" s="318">
        <v>40</v>
      </c>
    </row>
    <row r="39" spans="1:11" s="313" customFormat="1" ht="12.75">
      <c r="A39" s="316" t="s">
        <v>201</v>
      </c>
      <c r="B39" s="317" t="s">
        <v>202</v>
      </c>
      <c r="C39" s="317"/>
      <c r="D39" s="317"/>
      <c r="E39" s="317"/>
      <c r="F39" s="319"/>
      <c r="G39" s="319"/>
      <c r="H39" s="317"/>
      <c r="I39" s="317"/>
      <c r="J39" s="317"/>
      <c r="K39" s="320" t="s">
        <v>203</v>
      </c>
    </row>
    <row r="40" spans="1:11" s="313" customFormat="1" ht="12.75">
      <c r="A40" s="316" t="s">
        <v>204</v>
      </c>
      <c r="B40" s="317" t="s">
        <v>205</v>
      </c>
      <c r="C40" s="317"/>
      <c r="D40" s="317"/>
      <c r="E40" s="317"/>
      <c r="F40" s="318"/>
      <c r="G40" s="318"/>
      <c r="H40" s="317"/>
      <c r="I40" s="317"/>
      <c r="J40" s="317"/>
      <c r="K40" s="318">
        <v>20</v>
      </c>
    </row>
    <row r="41" spans="1:11" s="313" customFormat="1" ht="12.75">
      <c r="A41" s="321" t="s">
        <v>206</v>
      </c>
      <c r="B41" s="313" t="s">
        <v>207</v>
      </c>
      <c r="K41" s="322" t="s">
        <v>208</v>
      </c>
    </row>
    <row r="42" spans="1:11" s="313" customFormat="1" ht="12.75"/>
    <row r="43" spans="1:11" s="313" customFormat="1" ht="12.75">
      <c r="A43" s="313" t="s">
        <v>209</v>
      </c>
    </row>
    <row r="44" spans="1:11" s="313" customFormat="1" ht="12.75">
      <c r="A44" s="315" t="s">
        <v>210</v>
      </c>
      <c r="B44" s="315"/>
      <c r="C44" s="315"/>
      <c r="D44" s="315"/>
      <c r="E44" s="315"/>
      <c r="F44" s="315"/>
      <c r="G44" s="315"/>
      <c r="H44" s="315"/>
      <c r="I44" s="315"/>
      <c r="J44" s="315"/>
      <c r="K44" s="315"/>
    </row>
    <row r="45" spans="1:11" s="313" customFormat="1" ht="12.75">
      <c r="A45" s="393" t="s">
        <v>194</v>
      </c>
      <c r="B45" s="313" t="s">
        <v>195</v>
      </c>
    </row>
    <row r="46" spans="1:11" s="313" customFormat="1" ht="12.75">
      <c r="A46" s="394"/>
      <c r="B46" s="313" t="s">
        <v>196</v>
      </c>
    </row>
    <row r="47" spans="1:11" s="313" customFormat="1" ht="12.75">
      <c r="A47" s="394" t="s">
        <v>197</v>
      </c>
      <c r="B47" s="313" t="s">
        <v>211</v>
      </c>
    </row>
    <row r="48" spans="1:11" s="313" customFormat="1" ht="12.75">
      <c r="A48" s="394"/>
      <c r="B48" s="313" t="s">
        <v>212</v>
      </c>
    </row>
    <row r="49" spans="1:1" s="313" customFormat="1" ht="12.75"/>
    <row r="50" spans="1:1" s="313" customFormat="1" ht="18.75">
      <c r="A50" s="307" t="s">
        <v>213</v>
      </c>
    </row>
    <row r="51" spans="1:1" s="313" customFormat="1" ht="12.75"/>
    <row r="52" spans="1:1" s="313" customFormat="1" ht="12.75"/>
    <row r="53" spans="1:1" s="313" customFormat="1" ht="12.75"/>
    <row r="54" spans="1:1" s="313" customFormat="1" ht="12.75"/>
    <row r="55" spans="1:1" s="313" customFormat="1" ht="12.75"/>
    <row r="56" spans="1:1" s="313" customFormat="1" ht="12.75"/>
    <row r="57" spans="1:1" s="313" customFormat="1" ht="12.75"/>
    <row r="58" spans="1:1" s="313" customFormat="1" ht="12.75"/>
    <row r="59" spans="1:1" s="313" customFormat="1" ht="12.75"/>
    <row r="60" spans="1:1" s="313" customFormat="1" ht="12.75"/>
    <row r="61" spans="1:1" s="313" customFormat="1" ht="12.75"/>
    <row r="62" spans="1:1" s="313" customFormat="1" ht="12.75"/>
    <row r="63" spans="1:1" s="313" customFormat="1" ht="12.75"/>
    <row r="64" spans="1:1" s="313" customFormat="1" ht="12.75"/>
  </sheetData>
  <sheetProtection algorithmName="SHA-512" hashValue="NPxYdYKhiBVc9TOq7xGTUQVM4Hn6vfs/vdjj/KQnU8e8Vre9YjfKbXmtfcGDXrUomSIZfLD3f8XG+WjYGqzCPw==" saltValue="3kJYPZadhcJ1SPkvIg1mDw==" spinCount="100000" sheet="1" objects="1" scenarios="1" selectLockedCells="1"/>
  <mergeCells count="10">
    <mergeCell ref="A45:A46"/>
    <mergeCell ref="A47:A48"/>
    <mergeCell ref="A29:C29"/>
    <mergeCell ref="A30:N30"/>
    <mergeCell ref="A1:O1"/>
    <mergeCell ref="A2:A3"/>
    <mergeCell ref="B2:B3"/>
    <mergeCell ref="C2:C3"/>
    <mergeCell ref="A35:A36"/>
    <mergeCell ref="D2:D3"/>
  </mergeCells>
  <pageMargins left="0.47244094488188981" right="0.47244094488188981" top="0.43307086614173229" bottom="0.47244094488188981" header="0.31496062992125984" footer="0.23622047244094491"/>
  <pageSetup paperSize="9" scale="48" orientation="landscape" r:id="rId1"/>
  <headerFooter>
    <oddFooter>&amp;RΚΟΣΤΟΣ ΤΑΞΙΔΙΩΝ / TRAVEL COSTS</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DATA!$A$45:$A$51</xm:f>
          </x14:formula1>
          <xm:sqref>D4:D28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34"/>
  <sheetViews>
    <sheetView zoomScale="70" zoomScaleNormal="70" zoomScaleSheetLayoutView="70" workbookViewId="0">
      <selection activeCell="B4" sqref="B4"/>
    </sheetView>
  </sheetViews>
  <sheetFormatPr defaultColWidth="9.140625" defaultRowHeight="15"/>
  <cols>
    <col min="1" max="1" width="6" style="1" customWidth="1"/>
    <col min="2" max="2" width="56.140625" style="1" customWidth="1"/>
    <col min="3" max="3" width="37.85546875" style="1" customWidth="1"/>
    <col min="4" max="4" width="27.28515625" style="1" customWidth="1"/>
    <col min="5" max="9" width="17.28515625" style="1" customWidth="1"/>
    <col min="10" max="10" width="14.42578125" style="1" customWidth="1"/>
    <col min="11" max="11" width="24.5703125" style="1" customWidth="1"/>
    <col min="12" max="16384" width="9.140625" style="1"/>
  </cols>
  <sheetData>
    <row r="1" spans="1:11" ht="52.15" customHeight="1" thickBot="1">
      <c r="A1" s="413" t="s">
        <v>214</v>
      </c>
      <c r="B1" s="414"/>
      <c r="C1" s="414"/>
      <c r="D1" s="414"/>
      <c r="E1" s="414"/>
      <c r="F1" s="414"/>
      <c r="G1" s="414"/>
      <c r="H1" s="414"/>
      <c r="I1" s="414"/>
      <c r="J1" s="414"/>
      <c r="K1" s="415"/>
    </row>
    <row r="2" spans="1:11" s="97" customFormat="1" ht="90">
      <c r="A2" s="416" t="s">
        <v>164</v>
      </c>
      <c r="B2" s="418" t="s">
        <v>215</v>
      </c>
      <c r="C2" s="420" t="s">
        <v>216</v>
      </c>
      <c r="D2" s="424" t="s">
        <v>149</v>
      </c>
      <c r="E2" s="192" t="s">
        <v>217</v>
      </c>
      <c r="F2" s="193" t="s">
        <v>218</v>
      </c>
      <c r="G2" s="193" t="s">
        <v>219</v>
      </c>
      <c r="H2" s="194" t="s">
        <v>220</v>
      </c>
      <c r="I2" s="194" t="s">
        <v>221</v>
      </c>
      <c r="J2" s="12" t="s">
        <v>222</v>
      </c>
      <c r="K2" s="13" t="s">
        <v>177</v>
      </c>
    </row>
    <row r="3" spans="1:11" s="97" customFormat="1" ht="15.75" thickBot="1">
      <c r="A3" s="417"/>
      <c r="B3" s="419"/>
      <c r="C3" s="421"/>
      <c r="D3" s="425"/>
      <c r="E3" s="15" t="s">
        <v>178</v>
      </c>
      <c r="F3" s="16" t="s">
        <v>179</v>
      </c>
      <c r="G3" s="16" t="s">
        <v>180</v>
      </c>
      <c r="H3" s="17" t="s">
        <v>181</v>
      </c>
      <c r="I3" s="17" t="s">
        <v>182</v>
      </c>
      <c r="J3" s="18" t="s">
        <v>183</v>
      </c>
      <c r="K3" s="14" t="s">
        <v>223</v>
      </c>
    </row>
    <row r="4" spans="1:11" s="98" customFormat="1" ht="30" customHeight="1">
      <c r="A4" s="86">
        <v>1</v>
      </c>
      <c r="B4" s="177"/>
      <c r="C4" s="178"/>
      <c r="D4" s="201"/>
      <c r="E4" s="19"/>
      <c r="F4" s="118"/>
      <c r="G4" s="123"/>
      <c r="H4" s="89"/>
      <c r="I4" s="146"/>
      <c r="J4" s="126"/>
      <c r="K4" s="204">
        <f>IF(D4="",0,IF(I4="",0,E4*F4*G4*J4*(H4/I4)))</f>
        <v>0</v>
      </c>
    </row>
    <row r="5" spans="1:11" s="98" customFormat="1" ht="30" customHeight="1">
      <c r="A5" s="87">
        <v>2</v>
      </c>
      <c r="B5" s="170"/>
      <c r="C5" s="179"/>
      <c r="D5" s="201"/>
      <c r="E5" s="20"/>
      <c r="F5" s="120"/>
      <c r="G5" s="124"/>
      <c r="H5" s="25"/>
      <c r="I5" s="147"/>
      <c r="J5" s="127"/>
      <c r="K5" s="204">
        <f>IF(D5="",0,IF(I5="",0,E5*F5*G5*J5*(H5/I5)))</f>
        <v>0</v>
      </c>
    </row>
    <row r="6" spans="1:11" s="98" customFormat="1" ht="30" customHeight="1">
      <c r="A6" s="87">
        <v>3</v>
      </c>
      <c r="B6" s="170"/>
      <c r="C6" s="179"/>
      <c r="D6" s="201"/>
      <c r="E6" s="20"/>
      <c r="F6" s="120"/>
      <c r="G6" s="124"/>
      <c r="H6" s="25"/>
      <c r="I6" s="147"/>
      <c r="J6" s="127"/>
      <c r="K6" s="204">
        <f t="shared" ref="K6:K23" si="0">IF(D6="",0,IF(I6="",0,E6*F6*G6*J6*(H6/I6)))</f>
        <v>0</v>
      </c>
    </row>
    <row r="7" spans="1:11" s="98" customFormat="1" ht="30" customHeight="1">
      <c r="A7" s="87">
        <v>4</v>
      </c>
      <c r="B7" s="170"/>
      <c r="C7" s="179"/>
      <c r="D7" s="201"/>
      <c r="E7" s="20"/>
      <c r="F7" s="120"/>
      <c r="G7" s="124"/>
      <c r="H7" s="25"/>
      <c r="I7" s="147"/>
      <c r="J7" s="127"/>
      <c r="K7" s="204">
        <f t="shared" si="0"/>
        <v>0</v>
      </c>
    </row>
    <row r="8" spans="1:11" s="98" customFormat="1" ht="30" customHeight="1">
      <c r="A8" s="87">
        <v>5</v>
      </c>
      <c r="B8" s="170"/>
      <c r="C8" s="179"/>
      <c r="D8" s="201"/>
      <c r="E8" s="20"/>
      <c r="F8" s="120"/>
      <c r="G8" s="124"/>
      <c r="H8" s="25"/>
      <c r="I8" s="147"/>
      <c r="J8" s="127"/>
      <c r="K8" s="204">
        <f t="shared" si="0"/>
        <v>0</v>
      </c>
    </row>
    <row r="9" spans="1:11" s="98" customFormat="1" ht="30" customHeight="1">
      <c r="A9" s="87">
        <v>6</v>
      </c>
      <c r="B9" s="170"/>
      <c r="C9" s="179"/>
      <c r="D9" s="201"/>
      <c r="E9" s="20"/>
      <c r="F9" s="120"/>
      <c r="G9" s="124"/>
      <c r="H9" s="25"/>
      <c r="I9" s="147"/>
      <c r="J9" s="127"/>
      <c r="K9" s="204">
        <f t="shared" si="0"/>
        <v>0</v>
      </c>
    </row>
    <row r="10" spans="1:11" s="98" customFormat="1" ht="30" customHeight="1">
      <c r="A10" s="87">
        <v>7</v>
      </c>
      <c r="B10" s="170"/>
      <c r="C10" s="179"/>
      <c r="D10" s="201"/>
      <c r="E10" s="20"/>
      <c r="F10" s="120"/>
      <c r="G10" s="124"/>
      <c r="H10" s="25"/>
      <c r="I10" s="147"/>
      <c r="J10" s="127"/>
      <c r="K10" s="204">
        <f t="shared" si="0"/>
        <v>0</v>
      </c>
    </row>
    <row r="11" spans="1:11" s="98" customFormat="1" ht="30" customHeight="1">
      <c r="A11" s="87">
        <v>8</v>
      </c>
      <c r="B11" s="170"/>
      <c r="C11" s="179"/>
      <c r="D11" s="201"/>
      <c r="E11" s="20"/>
      <c r="F11" s="120"/>
      <c r="G11" s="124"/>
      <c r="H11" s="25"/>
      <c r="I11" s="147"/>
      <c r="J11" s="127"/>
      <c r="K11" s="204">
        <f t="shared" si="0"/>
        <v>0</v>
      </c>
    </row>
    <row r="12" spans="1:11" s="98" customFormat="1" ht="30" customHeight="1">
      <c r="A12" s="87">
        <v>9</v>
      </c>
      <c r="B12" s="170"/>
      <c r="C12" s="179"/>
      <c r="D12" s="201"/>
      <c r="E12" s="20"/>
      <c r="F12" s="120"/>
      <c r="G12" s="124"/>
      <c r="H12" s="25"/>
      <c r="I12" s="147"/>
      <c r="J12" s="127"/>
      <c r="K12" s="204">
        <f t="shared" si="0"/>
        <v>0</v>
      </c>
    </row>
    <row r="13" spans="1:11" s="98" customFormat="1" ht="30" customHeight="1">
      <c r="A13" s="87">
        <v>10</v>
      </c>
      <c r="B13" s="170"/>
      <c r="C13" s="179"/>
      <c r="D13" s="201"/>
      <c r="E13" s="20"/>
      <c r="F13" s="120"/>
      <c r="G13" s="124"/>
      <c r="H13" s="25"/>
      <c r="I13" s="147"/>
      <c r="J13" s="127"/>
      <c r="K13" s="204">
        <f t="shared" si="0"/>
        <v>0</v>
      </c>
    </row>
    <row r="14" spans="1:11" s="98" customFormat="1" ht="30" customHeight="1">
      <c r="A14" s="87">
        <v>11</v>
      </c>
      <c r="B14" s="170"/>
      <c r="C14" s="179"/>
      <c r="D14" s="201"/>
      <c r="E14" s="20"/>
      <c r="F14" s="120"/>
      <c r="G14" s="124"/>
      <c r="H14" s="25"/>
      <c r="I14" s="147"/>
      <c r="J14" s="127"/>
      <c r="K14" s="204">
        <f t="shared" si="0"/>
        <v>0</v>
      </c>
    </row>
    <row r="15" spans="1:11" s="98" customFormat="1" ht="30" customHeight="1">
      <c r="A15" s="87">
        <v>12</v>
      </c>
      <c r="B15" s="170"/>
      <c r="C15" s="179"/>
      <c r="D15" s="201"/>
      <c r="E15" s="20"/>
      <c r="F15" s="120"/>
      <c r="G15" s="124"/>
      <c r="H15" s="25"/>
      <c r="I15" s="147"/>
      <c r="J15" s="127"/>
      <c r="K15" s="204">
        <f t="shared" si="0"/>
        <v>0</v>
      </c>
    </row>
    <row r="16" spans="1:11" s="98" customFormat="1" ht="30" customHeight="1">
      <c r="A16" s="87">
        <v>13</v>
      </c>
      <c r="B16" s="170"/>
      <c r="C16" s="179"/>
      <c r="D16" s="201"/>
      <c r="E16" s="20"/>
      <c r="F16" s="120"/>
      <c r="G16" s="124"/>
      <c r="H16" s="25"/>
      <c r="I16" s="147"/>
      <c r="J16" s="127"/>
      <c r="K16" s="204">
        <f t="shared" si="0"/>
        <v>0</v>
      </c>
    </row>
    <row r="17" spans="1:11" s="98" customFormat="1" ht="30" customHeight="1">
      <c r="A17" s="87">
        <v>14</v>
      </c>
      <c r="B17" s="170"/>
      <c r="C17" s="179"/>
      <c r="D17" s="201"/>
      <c r="E17" s="20"/>
      <c r="F17" s="120"/>
      <c r="G17" s="124"/>
      <c r="H17" s="25"/>
      <c r="I17" s="147"/>
      <c r="J17" s="127"/>
      <c r="K17" s="204">
        <f t="shared" si="0"/>
        <v>0</v>
      </c>
    </row>
    <row r="18" spans="1:11" s="98" customFormat="1" ht="30" customHeight="1">
      <c r="A18" s="87">
        <v>15</v>
      </c>
      <c r="B18" s="170"/>
      <c r="C18" s="179"/>
      <c r="D18" s="201"/>
      <c r="E18" s="20"/>
      <c r="F18" s="120"/>
      <c r="G18" s="124"/>
      <c r="H18" s="25"/>
      <c r="I18" s="147"/>
      <c r="J18" s="127"/>
      <c r="K18" s="204">
        <f t="shared" si="0"/>
        <v>0</v>
      </c>
    </row>
    <row r="19" spans="1:11" s="98" customFormat="1" ht="30" customHeight="1">
      <c r="A19" s="87">
        <v>16</v>
      </c>
      <c r="B19" s="170"/>
      <c r="C19" s="179"/>
      <c r="D19" s="201"/>
      <c r="E19" s="20"/>
      <c r="F19" s="120"/>
      <c r="G19" s="124"/>
      <c r="H19" s="25"/>
      <c r="I19" s="147"/>
      <c r="J19" s="127"/>
      <c r="K19" s="204">
        <f t="shared" si="0"/>
        <v>0</v>
      </c>
    </row>
    <row r="20" spans="1:11" s="98" customFormat="1" ht="30" customHeight="1">
      <c r="A20" s="87">
        <v>17</v>
      </c>
      <c r="B20" s="170"/>
      <c r="C20" s="179"/>
      <c r="D20" s="201"/>
      <c r="E20" s="20"/>
      <c r="F20" s="120"/>
      <c r="G20" s="124"/>
      <c r="H20" s="25"/>
      <c r="I20" s="147"/>
      <c r="J20" s="127"/>
      <c r="K20" s="204">
        <f t="shared" si="0"/>
        <v>0</v>
      </c>
    </row>
    <row r="21" spans="1:11" s="98" customFormat="1" ht="30" customHeight="1">
      <c r="A21" s="87">
        <v>18</v>
      </c>
      <c r="B21" s="170"/>
      <c r="C21" s="179"/>
      <c r="D21" s="201"/>
      <c r="E21" s="20"/>
      <c r="F21" s="120"/>
      <c r="G21" s="124"/>
      <c r="H21" s="25"/>
      <c r="I21" s="147"/>
      <c r="J21" s="127"/>
      <c r="K21" s="204">
        <f t="shared" si="0"/>
        <v>0</v>
      </c>
    </row>
    <row r="22" spans="1:11" s="98" customFormat="1" ht="30" customHeight="1">
      <c r="A22" s="87">
        <v>19</v>
      </c>
      <c r="B22" s="170"/>
      <c r="C22" s="179"/>
      <c r="D22" s="201"/>
      <c r="E22" s="20"/>
      <c r="F22" s="120"/>
      <c r="G22" s="124"/>
      <c r="H22" s="25"/>
      <c r="I22" s="147"/>
      <c r="J22" s="127"/>
      <c r="K22" s="204">
        <f t="shared" si="0"/>
        <v>0</v>
      </c>
    </row>
    <row r="23" spans="1:11" s="98" customFormat="1" ht="30" customHeight="1" thickBot="1">
      <c r="A23" s="88">
        <v>20</v>
      </c>
      <c r="B23" s="180"/>
      <c r="C23" s="181"/>
      <c r="D23" s="201"/>
      <c r="E23" s="99"/>
      <c r="F23" s="121"/>
      <c r="G23" s="125"/>
      <c r="H23" s="91"/>
      <c r="I23" s="148"/>
      <c r="J23" s="128"/>
      <c r="K23" s="204">
        <f t="shared" si="0"/>
        <v>0</v>
      </c>
    </row>
    <row r="24" spans="1:11" s="306" customFormat="1" ht="19.5" thickBot="1">
      <c r="A24" s="422" t="s">
        <v>189</v>
      </c>
      <c r="B24" s="423"/>
      <c r="C24" s="423"/>
      <c r="D24" s="195"/>
      <c r="E24" s="21">
        <f>SUM(E4:E23)</f>
        <v>0</v>
      </c>
      <c r="F24" s="22"/>
      <c r="G24" s="22"/>
      <c r="H24" s="22"/>
      <c r="I24" s="85"/>
      <c r="J24" s="23"/>
      <c r="K24" s="24"/>
    </row>
    <row r="25" spans="1:11" s="306" customFormat="1" ht="28.5" customHeight="1" thickBot="1">
      <c r="A25" s="411" t="s">
        <v>224</v>
      </c>
      <c r="B25" s="412"/>
      <c r="C25" s="412"/>
      <c r="D25" s="412"/>
      <c r="E25" s="412"/>
      <c r="F25" s="412"/>
      <c r="G25" s="412"/>
      <c r="H25" s="412"/>
      <c r="I25" s="412"/>
      <c r="J25" s="412"/>
      <c r="K25" s="122">
        <f>SUM(K4:K24)</f>
        <v>0</v>
      </c>
    </row>
    <row r="27" spans="1:11" ht="18.75" customHeight="1">
      <c r="B27" s="307" t="s">
        <v>225</v>
      </c>
      <c r="C27" s="308"/>
      <c r="D27" s="308"/>
    </row>
    <row r="28" spans="1:11" ht="18.75" customHeight="1">
      <c r="B28" s="292" t="s">
        <v>226</v>
      </c>
    </row>
    <row r="29" spans="1:11" ht="18.75" customHeight="1">
      <c r="B29" s="292" t="s">
        <v>227</v>
      </c>
    </row>
    <row r="30" spans="1:11" ht="18.75" customHeight="1">
      <c r="B30" s="292"/>
    </row>
    <row r="31" spans="1:11" ht="18.75">
      <c r="B31" s="292"/>
    </row>
    <row r="32" spans="1:11" ht="18.75">
      <c r="B32" s="292"/>
    </row>
    <row r="33" spans="2:2" ht="18.75">
      <c r="B33" s="292"/>
    </row>
    <row r="34" spans="2:2" ht="18.75">
      <c r="B34" s="292"/>
    </row>
  </sheetData>
  <sheetProtection algorithmName="SHA-512" hashValue="Hx+oX+KNravMXzYY+7G66MPvMo7DnaL0my6Pm9oMfQvaAEEn9ROF6Nl+V8fxPHnZQBJePBYQuJ7lfdmn5AoFYA==" saltValue="CkVRcw69TjoPZqwYg55qzw==" spinCount="100000" sheet="1" objects="1" scenarios="1" selectLockedCells="1"/>
  <mergeCells count="7">
    <mergeCell ref="A25:J25"/>
    <mergeCell ref="A1:K1"/>
    <mergeCell ref="A2:A3"/>
    <mergeCell ref="B2:B3"/>
    <mergeCell ref="C2:C3"/>
    <mergeCell ref="A24:C24"/>
    <mergeCell ref="D2:D3"/>
  </mergeCells>
  <printOptions horizontalCentered="1"/>
  <pageMargins left="0.51181102362204722" right="0.47244094488188981" top="0.43" bottom="0.43307086614173229" header="0.23622047244094491" footer="0.27559055118110237"/>
  <pageSetup paperSize="9" scale="54" orientation="landscape" r:id="rId1"/>
  <headerFooter>
    <oddFooter>&amp;RΑξία απόσβεσης για καινούριο ή μεταχειρισμένο εξοπλισμό / Depreciation value for new or second hand equipment</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DATA!$A$45:$A$51</xm:f>
          </x14:formula1>
          <xm:sqref>D4:D23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Φύλλο4">
    <pageSetUpPr fitToPage="1"/>
  </sheetPr>
  <dimension ref="A1:G30"/>
  <sheetViews>
    <sheetView zoomScale="70" zoomScaleNormal="70" workbookViewId="0">
      <selection activeCell="B4" sqref="B4"/>
    </sheetView>
  </sheetViews>
  <sheetFormatPr defaultColWidth="9.140625" defaultRowHeight="15"/>
  <cols>
    <col min="1" max="1" width="6" style="1" customWidth="1"/>
    <col min="2" max="2" width="70" style="1" customWidth="1"/>
    <col min="3" max="3" width="51.85546875" style="1" customWidth="1"/>
    <col min="4" max="4" width="27.5703125" style="1" customWidth="1"/>
    <col min="5" max="5" width="20" style="1" customWidth="1"/>
    <col min="6" max="6" width="21.28515625" style="1" customWidth="1"/>
    <col min="7" max="7" width="21.85546875" style="1" customWidth="1"/>
    <col min="8" max="16384" width="9.140625" style="1"/>
  </cols>
  <sheetData>
    <row r="1" spans="1:7" ht="27" thickBot="1">
      <c r="A1" s="426" t="s">
        <v>228</v>
      </c>
      <c r="B1" s="427"/>
      <c r="C1" s="427"/>
      <c r="D1" s="427"/>
      <c r="E1" s="427"/>
      <c r="F1" s="427"/>
      <c r="G1" s="428"/>
    </row>
    <row r="2" spans="1:7" s="97" customFormat="1" ht="57" customHeight="1">
      <c r="A2" s="416" t="s">
        <v>164</v>
      </c>
      <c r="B2" s="420" t="s">
        <v>215</v>
      </c>
      <c r="C2" s="424" t="s">
        <v>216</v>
      </c>
      <c r="D2" s="424" t="s">
        <v>149</v>
      </c>
      <c r="E2" s="192" t="s">
        <v>217</v>
      </c>
      <c r="F2" s="12" t="s">
        <v>218</v>
      </c>
      <c r="G2" s="13" t="s">
        <v>229</v>
      </c>
    </row>
    <row r="3" spans="1:7" s="97" customFormat="1" ht="15.75" thickBot="1">
      <c r="A3" s="417"/>
      <c r="B3" s="421"/>
      <c r="C3" s="425"/>
      <c r="D3" s="425"/>
      <c r="E3" s="15" t="s">
        <v>178</v>
      </c>
      <c r="F3" s="18" t="s">
        <v>179</v>
      </c>
      <c r="G3" s="14"/>
    </row>
    <row r="4" spans="1:7" s="98" customFormat="1" ht="30" customHeight="1">
      <c r="A4" s="205">
        <v>1</v>
      </c>
      <c r="B4" s="178"/>
      <c r="C4" s="210"/>
      <c r="D4" s="201"/>
      <c r="E4" s="19"/>
      <c r="F4" s="149"/>
      <c r="G4" s="119">
        <f>IF(D4="",0,IF(B4="",0,E4*F4))</f>
        <v>0</v>
      </c>
    </row>
    <row r="5" spans="1:7" s="98" customFormat="1" ht="30" customHeight="1">
      <c r="A5" s="206">
        <v>2</v>
      </c>
      <c r="B5" s="179"/>
      <c r="C5" s="202"/>
      <c r="D5" s="201"/>
      <c r="E5" s="20"/>
      <c r="F5" s="150"/>
      <c r="G5" s="119">
        <f t="shared" ref="G5:G23" si="0">IF(D5="",0,IF(B5="",0,E5*F5))</f>
        <v>0</v>
      </c>
    </row>
    <row r="6" spans="1:7" s="98" customFormat="1" ht="30" customHeight="1">
      <c r="A6" s="206">
        <v>3</v>
      </c>
      <c r="B6" s="179"/>
      <c r="C6" s="202"/>
      <c r="D6" s="201"/>
      <c r="E6" s="20"/>
      <c r="F6" s="150"/>
      <c r="G6" s="119">
        <f t="shared" si="0"/>
        <v>0</v>
      </c>
    </row>
    <row r="7" spans="1:7" s="98" customFormat="1" ht="30" customHeight="1">
      <c r="A7" s="206">
        <v>4</v>
      </c>
      <c r="B7" s="179"/>
      <c r="C7" s="202"/>
      <c r="D7" s="201"/>
      <c r="E7" s="20"/>
      <c r="F7" s="150"/>
      <c r="G7" s="119">
        <f t="shared" si="0"/>
        <v>0</v>
      </c>
    </row>
    <row r="8" spans="1:7" s="98" customFormat="1" ht="30" customHeight="1">
      <c r="A8" s="206">
        <v>5</v>
      </c>
      <c r="B8" s="179"/>
      <c r="C8" s="202"/>
      <c r="D8" s="201"/>
      <c r="E8" s="20"/>
      <c r="F8" s="150"/>
      <c r="G8" s="119">
        <f t="shared" si="0"/>
        <v>0</v>
      </c>
    </row>
    <row r="9" spans="1:7" s="98" customFormat="1" ht="30" customHeight="1">
      <c r="A9" s="206">
        <v>6</v>
      </c>
      <c r="B9" s="179"/>
      <c r="C9" s="202"/>
      <c r="D9" s="201"/>
      <c r="E9" s="20"/>
      <c r="F9" s="150"/>
      <c r="G9" s="119">
        <f t="shared" si="0"/>
        <v>0</v>
      </c>
    </row>
    <row r="10" spans="1:7" s="98" customFormat="1" ht="30" customHeight="1">
      <c r="A10" s="206">
        <v>7</v>
      </c>
      <c r="B10" s="179"/>
      <c r="C10" s="202"/>
      <c r="D10" s="201"/>
      <c r="E10" s="20"/>
      <c r="F10" s="150"/>
      <c r="G10" s="119">
        <f t="shared" si="0"/>
        <v>0</v>
      </c>
    </row>
    <row r="11" spans="1:7" s="98" customFormat="1" ht="30" customHeight="1">
      <c r="A11" s="206">
        <v>8</v>
      </c>
      <c r="B11" s="179"/>
      <c r="C11" s="202"/>
      <c r="D11" s="201"/>
      <c r="E11" s="20"/>
      <c r="F11" s="150"/>
      <c r="G11" s="119">
        <f t="shared" si="0"/>
        <v>0</v>
      </c>
    </row>
    <row r="12" spans="1:7" s="98" customFormat="1" ht="30" customHeight="1">
      <c r="A12" s="206">
        <v>9</v>
      </c>
      <c r="B12" s="179"/>
      <c r="C12" s="202"/>
      <c r="D12" s="201"/>
      <c r="E12" s="20"/>
      <c r="F12" s="150"/>
      <c r="G12" s="119">
        <f t="shared" si="0"/>
        <v>0</v>
      </c>
    </row>
    <row r="13" spans="1:7" s="98" customFormat="1" ht="30" customHeight="1">
      <c r="A13" s="206">
        <v>10</v>
      </c>
      <c r="B13" s="179"/>
      <c r="C13" s="202"/>
      <c r="D13" s="201"/>
      <c r="E13" s="20"/>
      <c r="F13" s="150"/>
      <c r="G13" s="119">
        <f t="shared" si="0"/>
        <v>0</v>
      </c>
    </row>
    <row r="14" spans="1:7" s="98" customFormat="1" ht="30" customHeight="1">
      <c r="A14" s="206">
        <v>11</v>
      </c>
      <c r="B14" s="179"/>
      <c r="C14" s="202"/>
      <c r="D14" s="201"/>
      <c r="E14" s="20"/>
      <c r="F14" s="150"/>
      <c r="G14" s="119">
        <f t="shared" si="0"/>
        <v>0</v>
      </c>
    </row>
    <row r="15" spans="1:7" s="98" customFormat="1" ht="30" customHeight="1">
      <c r="A15" s="206">
        <v>12</v>
      </c>
      <c r="B15" s="179"/>
      <c r="C15" s="202"/>
      <c r="D15" s="201"/>
      <c r="E15" s="20"/>
      <c r="F15" s="150"/>
      <c r="G15" s="119">
        <f t="shared" si="0"/>
        <v>0</v>
      </c>
    </row>
    <row r="16" spans="1:7" s="98" customFormat="1" ht="30" customHeight="1">
      <c r="A16" s="206">
        <v>13</v>
      </c>
      <c r="B16" s="179"/>
      <c r="C16" s="202"/>
      <c r="D16" s="201"/>
      <c r="E16" s="20"/>
      <c r="F16" s="150"/>
      <c r="G16" s="119">
        <f t="shared" si="0"/>
        <v>0</v>
      </c>
    </row>
    <row r="17" spans="1:7" s="98" customFormat="1" ht="30" customHeight="1">
      <c r="A17" s="206">
        <v>14</v>
      </c>
      <c r="B17" s="179"/>
      <c r="C17" s="202"/>
      <c r="D17" s="201"/>
      <c r="E17" s="20"/>
      <c r="F17" s="150"/>
      <c r="G17" s="119">
        <f t="shared" si="0"/>
        <v>0</v>
      </c>
    </row>
    <row r="18" spans="1:7" s="98" customFormat="1" ht="30" customHeight="1">
      <c r="A18" s="206">
        <v>15</v>
      </c>
      <c r="B18" s="179"/>
      <c r="C18" s="202"/>
      <c r="D18" s="201"/>
      <c r="E18" s="20"/>
      <c r="F18" s="150"/>
      <c r="G18" s="119">
        <f t="shared" si="0"/>
        <v>0</v>
      </c>
    </row>
    <row r="19" spans="1:7" s="98" customFormat="1" ht="30" customHeight="1">
      <c r="A19" s="206">
        <v>16</v>
      </c>
      <c r="B19" s="179"/>
      <c r="C19" s="202"/>
      <c r="D19" s="201"/>
      <c r="E19" s="20"/>
      <c r="F19" s="150"/>
      <c r="G19" s="119">
        <f t="shared" si="0"/>
        <v>0</v>
      </c>
    </row>
    <row r="20" spans="1:7" s="98" customFormat="1" ht="30" customHeight="1">
      <c r="A20" s="206">
        <v>17</v>
      </c>
      <c r="B20" s="179"/>
      <c r="C20" s="202"/>
      <c r="D20" s="201"/>
      <c r="E20" s="20"/>
      <c r="F20" s="150"/>
      <c r="G20" s="119">
        <f t="shared" si="0"/>
        <v>0</v>
      </c>
    </row>
    <row r="21" spans="1:7" s="98" customFormat="1" ht="30" customHeight="1">
      <c r="A21" s="206">
        <v>18</v>
      </c>
      <c r="B21" s="179"/>
      <c r="C21" s="202"/>
      <c r="D21" s="201"/>
      <c r="E21" s="20"/>
      <c r="F21" s="150"/>
      <c r="G21" s="119">
        <f t="shared" si="0"/>
        <v>0</v>
      </c>
    </row>
    <row r="22" spans="1:7" s="98" customFormat="1" ht="30" customHeight="1">
      <c r="A22" s="206">
        <v>19</v>
      </c>
      <c r="B22" s="179"/>
      <c r="C22" s="202"/>
      <c r="D22" s="201"/>
      <c r="E22" s="20"/>
      <c r="F22" s="150"/>
      <c r="G22" s="119">
        <f t="shared" si="0"/>
        <v>0</v>
      </c>
    </row>
    <row r="23" spans="1:7" s="98" customFormat="1" ht="30" customHeight="1" thickBot="1">
      <c r="A23" s="207">
        <v>20</v>
      </c>
      <c r="B23" s="208"/>
      <c r="C23" s="203"/>
      <c r="D23" s="209"/>
      <c r="E23" s="99"/>
      <c r="F23" s="151"/>
      <c r="G23" s="119">
        <f t="shared" si="0"/>
        <v>0</v>
      </c>
    </row>
    <row r="24" spans="1:7" s="306" customFormat="1" ht="19.5" thickBot="1">
      <c r="A24" s="422" t="s">
        <v>189</v>
      </c>
      <c r="B24" s="423"/>
      <c r="C24" s="423"/>
      <c r="D24" s="195"/>
      <c r="E24" s="21">
        <f>SUM(E4:E23)</f>
        <v>0</v>
      </c>
      <c r="F24" s="23"/>
      <c r="G24" s="24"/>
    </row>
    <row r="25" spans="1:7" s="306" customFormat="1" ht="28.5" customHeight="1" thickBot="1">
      <c r="A25" s="411" t="s">
        <v>224</v>
      </c>
      <c r="B25" s="412"/>
      <c r="C25" s="412"/>
      <c r="D25" s="412"/>
      <c r="E25" s="412"/>
      <c r="F25" s="412"/>
      <c r="G25" s="122">
        <f>SUM(G4:G24)</f>
        <v>0</v>
      </c>
    </row>
    <row r="27" spans="1:7" ht="18.75">
      <c r="B27" s="292" t="s">
        <v>230</v>
      </c>
    </row>
    <row r="28" spans="1:7" ht="18.75">
      <c r="B28" s="292" t="s">
        <v>231</v>
      </c>
    </row>
    <row r="29" spans="1:7" ht="18.75">
      <c r="B29" s="292"/>
    </row>
    <row r="30" spans="1:7" ht="18.75">
      <c r="B30" s="292"/>
    </row>
  </sheetData>
  <sheetProtection algorithmName="SHA-512" hashValue="fedszEuSHqimCYCSFzUWz2BVm27PA3bP17wdXJ2mEU2BeIyA/WhaiHqe7JCC98ANd/xkGYvnpuJX47HGKZoWNA==" saltValue="akPV5RygtDUrSmEF6MQoRA==" spinCount="100000" sheet="1" objects="1" scenarios="1" selectLockedCells="1"/>
  <mergeCells count="7">
    <mergeCell ref="A25:F25"/>
    <mergeCell ref="A1:G1"/>
    <mergeCell ref="A2:A3"/>
    <mergeCell ref="B2:B3"/>
    <mergeCell ref="C2:C3"/>
    <mergeCell ref="A24:C24"/>
    <mergeCell ref="D2:D3"/>
  </mergeCells>
  <printOptions horizontalCentered="1"/>
  <pageMargins left="0.51181102362204722" right="0.47244094488188981" top="0.43307086614173229" bottom="0.51181102362204722" header="0.31496062992125984" footer="0.31496062992125984"/>
  <pageSetup paperSize="9" scale="62" orientation="landscape" r:id="rId1"/>
  <headerFooter>
    <oddFooter>&amp;RΚΟΣΤΟΣ ΕΞΟΠΛΙΣΜΟΥ / EQUIPMENT COSTS</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DATA!$A$45:$A$51</xm:f>
          </x14:formula1>
          <xm:sqref>D4:D23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Φύλλο5">
    <pageSetUpPr fitToPage="1"/>
  </sheetPr>
  <dimension ref="A1:G22"/>
  <sheetViews>
    <sheetView zoomScale="85" zoomScaleNormal="85" zoomScaleSheetLayoutView="85" workbookViewId="0">
      <selection activeCell="B3" sqref="B3"/>
    </sheetView>
  </sheetViews>
  <sheetFormatPr defaultColWidth="9.140625" defaultRowHeight="15"/>
  <cols>
    <col min="1" max="1" width="5.85546875" style="1" customWidth="1"/>
    <col min="2" max="2" width="63.7109375" style="1" customWidth="1"/>
    <col min="3" max="4" width="35.140625" style="1" customWidth="1"/>
    <col min="5" max="5" width="25.140625" style="1" customWidth="1"/>
    <col min="6" max="6" width="15.140625" style="1" customWidth="1"/>
    <col min="7" max="7" width="21" style="1" customWidth="1"/>
    <col min="8" max="16384" width="9.140625" style="1"/>
  </cols>
  <sheetData>
    <row r="1" spans="1:7" ht="27" thickBot="1">
      <c r="A1" s="429" t="s">
        <v>232</v>
      </c>
      <c r="B1" s="430"/>
      <c r="C1" s="430"/>
      <c r="D1" s="430"/>
      <c r="E1" s="431"/>
      <c r="F1" s="431"/>
      <c r="G1" s="432"/>
    </row>
    <row r="2" spans="1:7" s="301" customFormat="1" ht="48" thickBot="1">
      <c r="A2" s="27" t="s">
        <v>233</v>
      </c>
      <c r="B2" s="28" t="s">
        <v>234</v>
      </c>
      <c r="C2" s="29" t="s">
        <v>216</v>
      </c>
      <c r="D2" s="28" t="s">
        <v>149</v>
      </c>
      <c r="E2" s="214" t="s">
        <v>235</v>
      </c>
      <c r="F2" s="29" t="s">
        <v>236</v>
      </c>
      <c r="G2" s="30" t="s">
        <v>173</v>
      </c>
    </row>
    <row r="3" spans="1:7" s="98" customFormat="1" ht="31.5" customHeight="1">
      <c r="A3" s="305">
        <v>1</v>
      </c>
      <c r="B3" s="174"/>
      <c r="C3" s="211"/>
      <c r="D3" s="218"/>
      <c r="E3" s="215"/>
      <c r="F3" s="90"/>
      <c r="G3" s="220">
        <f>IF(D3="",0,IF(B3="",0,E3*F3))</f>
        <v>0</v>
      </c>
    </row>
    <row r="4" spans="1:7" s="98" customFormat="1" ht="31.5" customHeight="1">
      <c r="A4" s="206">
        <v>2</v>
      </c>
      <c r="B4" s="175"/>
      <c r="C4" s="212"/>
      <c r="D4" s="218"/>
      <c r="E4" s="216"/>
      <c r="F4" s="26"/>
      <c r="G4" s="220">
        <f t="shared" ref="G4:G17" si="0">IF(D4="",0,IF(B4="",0,E4*F4))</f>
        <v>0</v>
      </c>
    </row>
    <row r="5" spans="1:7" s="98" customFormat="1" ht="31.5" customHeight="1">
      <c r="A5" s="206">
        <v>3</v>
      </c>
      <c r="B5" s="175"/>
      <c r="C5" s="212"/>
      <c r="D5" s="218"/>
      <c r="E5" s="216"/>
      <c r="F5" s="26"/>
      <c r="G5" s="220">
        <f t="shared" si="0"/>
        <v>0</v>
      </c>
    </row>
    <row r="6" spans="1:7" s="98" customFormat="1" ht="31.5" customHeight="1">
      <c r="A6" s="206">
        <v>4</v>
      </c>
      <c r="B6" s="175"/>
      <c r="C6" s="212"/>
      <c r="D6" s="218"/>
      <c r="E6" s="216"/>
      <c r="F6" s="26"/>
      <c r="G6" s="220">
        <f t="shared" si="0"/>
        <v>0</v>
      </c>
    </row>
    <row r="7" spans="1:7" s="98" customFormat="1" ht="31.5" customHeight="1">
      <c r="A7" s="206">
        <v>5</v>
      </c>
      <c r="B7" s="175"/>
      <c r="C7" s="212"/>
      <c r="D7" s="218"/>
      <c r="E7" s="216"/>
      <c r="F7" s="26"/>
      <c r="G7" s="220">
        <f t="shared" si="0"/>
        <v>0</v>
      </c>
    </row>
    <row r="8" spans="1:7" s="98" customFormat="1" ht="31.5" customHeight="1">
      <c r="A8" s="206">
        <v>6</v>
      </c>
      <c r="B8" s="175"/>
      <c r="C8" s="212"/>
      <c r="D8" s="218"/>
      <c r="E8" s="216"/>
      <c r="F8" s="26"/>
      <c r="G8" s="220">
        <f t="shared" si="0"/>
        <v>0</v>
      </c>
    </row>
    <row r="9" spans="1:7" s="98" customFormat="1" ht="31.5" customHeight="1">
      <c r="A9" s="206">
        <v>7</v>
      </c>
      <c r="B9" s="175"/>
      <c r="C9" s="212"/>
      <c r="D9" s="218"/>
      <c r="E9" s="216"/>
      <c r="F9" s="26"/>
      <c r="G9" s="220">
        <f t="shared" si="0"/>
        <v>0</v>
      </c>
    </row>
    <row r="10" spans="1:7" s="98" customFormat="1" ht="31.5" customHeight="1">
      <c r="A10" s="206">
        <v>8</v>
      </c>
      <c r="B10" s="175"/>
      <c r="C10" s="212"/>
      <c r="D10" s="218"/>
      <c r="E10" s="216"/>
      <c r="F10" s="26"/>
      <c r="G10" s="220">
        <f t="shared" si="0"/>
        <v>0</v>
      </c>
    </row>
    <row r="11" spans="1:7" s="98" customFormat="1" ht="31.5" customHeight="1">
      <c r="A11" s="206">
        <v>9</v>
      </c>
      <c r="B11" s="175"/>
      <c r="C11" s="212"/>
      <c r="D11" s="218"/>
      <c r="E11" s="216"/>
      <c r="F11" s="26"/>
      <c r="G11" s="220">
        <f t="shared" si="0"/>
        <v>0</v>
      </c>
    </row>
    <row r="12" spans="1:7" s="98" customFormat="1" ht="31.5" customHeight="1">
      <c r="A12" s="206">
        <v>10</v>
      </c>
      <c r="B12" s="175"/>
      <c r="C12" s="212"/>
      <c r="D12" s="218"/>
      <c r="E12" s="216"/>
      <c r="F12" s="26"/>
      <c r="G12" s="220">
        <f t="shared" si="0"/>
        <v>0</v>
      </c>
    </row>
    <row r="13" spans="1:7" s="98" customFormat="1" ht="31.5" customHeight="1">
      <c r="A13" s="206">
        <v>11</v>
      </c>
      <c r="B13" s="175"/>
      <c r="C13" s="212"/>
      <c r="D13" s="218"/>
      <c r="E13" s="216"/>
      <c r="F13" s="26"/>
      <c r="G13" s="220">
        <f t="shared" si="0"/>
        <v>0</v>
      </c>
    </row>
    <row r="14" spans="1:7" s="98" customFormat="1" ht="31.5" customHeight="1">
      <c r="A14" s="206">
        <v>12</v>
      </c>
      <c r="B14" s="175"/>
      <c r="C14" s="212"/>
      <c r="D14" s="218"/>
      <c r="E14" s="216"/>
      <c r="F14" s="26"/>
      <c r="G14" s="220">
        <f t="shared" si="0"/>
        <v>0</v>
      </c>
    </row>
    <row r="15" spans="1:7" s="98" customFormat="1" ht="31.5" customHeight="1">
      <c r="A15" s="206">
        <v>13</v>
      </c>
      <c r="B15" s="175"/>
      <c r="C15" s="212"/>
      <c r="D15" s="218"/>
      <c r="E15" s="216"/>
      <c r="F15" s="26"/>
      <c r="G15" s="220">
        <f t="shared" si="0"/>
        <v>0</v>
      </c>
    </row>
    <row r="16" spans="1:7" s="98" customFormat="1" ht="31.5" customHeight="1">
      <c r="A16" s="206">
        <v>14</v>
      </c>
      <c r="B16" s="175"/>
      <c r="C16" s="212"/>
      <c r="D16" s="218"/>
      <c r="E16" s="216"/>
      <c r="F16" s="26"/>
      <c r="G16" s="220">
        <f t="shared" si="0"/>
        <v>0</v>
      </c>
    </row>
    <row r="17" spans="1:7" s="98" customFormat="1" ht="31.5" customHeight="1" thickBot="1">
      <c r="A17" s="207">
        <v>15</v>
      </c>
      <c r="B17" s="176"/>
      <c r="C17" s="213"/>
      <c r="D17" s="219"/>
      <c r="E17" s="217"/>
      <c r="F17" s="92"/>
      <c r="G17" s="261">
        <f t="shared" si="0"/>
        <v>0</v>
      </c>
    </row>
    <row r="18" spans="1:7" ht="27" thickBot="1">
      <c r="A18" s="433" t="s">
        <v>237</v>
      </c>
      <c r="B18" s="434"/>
      <c r="C18" s="434"/>
      <c r="D18" s="434"/>
      <c r="E18" s="434"/>
      <c r="F18" s="434"/>
      <c r="G18" s="262">
        <f>SUM(G3:G17)</f>
        <v>0</v>
      </c>
    </row>
    <row r="19" spans="1:7" ht="13.5" customHeight="1">
      <c r="A19" s="302"/>
      <c r="B19" s="302"/>
      <c r="C19" s="302"/>
      <c r="D19" s="302"/>
      <c r="E19" s="302"/>
      <c r="F19" s="302"/>
      <c r="G19" s="303"/>
    </row>
    <row r="20" spans="1:7">
      <c r="A20" s="304" t="s">
        <v>238</v>
      </c>
    </row>
    <row r="21" spans="1:7">
      <c r="A21" s="304" t="s">
        <v>239</v>
      </c>
      <c r="B21" s="304"/>
      <c r="C21" s="304"/>
      <c r="D21" s="304"/>
    </row>
    <row r="22" spans="1:7">
      <c r="A22" s="304"/>
      <c r="B22" s="304"/>
      <c r="C22" s="304"/>
      <c r="D22" s="304"/>
    </row>
  </sheetData>
  <sheetProtection algorithmName="SHA-512" hashValue="VWFipFhT/UwBS4tjutL12YL2ywssalZ4XMInmXnfQvUuRRHsOX0UkB2VKI08+rBajKwIWSVyoz2bj5vXupI6Cw==" saltValue="gjcL9M6xvPIPA+UW4VIU+w==" spinCount="100000" sheet="1" objects="1" scenarios="1" selectLockedCells="1"/>
  <mergeCells count="2">
    <mergeCell ref="A1:G1"/>
    <mergeCell ref="A18:F18"/>
  </mergeCells>
  <pageMargins left="0.51181102362204722" right="0.51181102362204722" top="0.74803149606299213" bottom="0.51181102362204722" header="0.31496062992125984" footer="0.31496062992125984"/>
  <pageSetup paperSize="9" scale="67" orientation="landscape" r:id="rId1"/>
  <headerFooter>
    <oddFooter>&amp;RΑναλώσιμα και λοιπές προμήθειες / Consumables &amp; supplies</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DATA!$A$45:$A$51</xm:f>
          </x14:formula1>
          <xm:sqref>D3:D17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Φύλλο7">
    <pageSetUpPr fitToPage="1"/>
  </sheetPr>
  <dimension ref="A1:E26"/>
  <sheetViews>
    <sheetView zoomScaleNormal="100" zoomScaleSheetLayoutView="85" workbookViewId="0">
      <selection activeCell="B3" sqref="B3"/>
    </sheetView>
  </sheetViews>
  <sheetFormatPr defaultColWidth="9.140625" defaultRowHeight="15"/>
  <cols>
    <col min="1" max="1" width="7.5703125" style="1" customWidth="1"/>
    <col min="2" max="2" width="79.85546875" style="1" customWidth="1"/>
    <col min="3" max="3" width="69" style="1" customWidth="1"/>
    <col min="4" max="4" width="30" style="1" customWidth="1"/>
    <col min="5" max="5" width="21.140625" style="1" customWidth="1"/>
    <col min="6" max="16384" width="9.140625" style="1"/>
  </cols>
  <sheetData>
    <row r="1" spans="1:5" ht="27" thickBot="1">
      <c r="A1" s="429" t="s">
        <v>240</v>
      </c>
      <c r="B1" s="430"/>
      <c r="C1" s="430"/>
      <c r="D1" s="430"/>
      <c r="E1" s="435"/>
    </row>
    <row r="2" spans="1:5" s="292" customFormat="1" ht="48" thickBot="1">
      <c r="A2" s="187" t="s">
        <v>164</v>
      </c>
      <c r="B2" s="39" t="s">
        <v>234</v>
      </c>
      <c r="C2" s="6" t="s">
        <v>216</v>
      </c>
      <c r="D2" s="29" t="s">
        <v>149</v>
      </c>
      <c r="E2" s="102" t="s">
        <v>241</v>
      </c>
    </row>
    <row r="3" spans="1:5" s="98" customFormat="1" ht="31.5" customHeight="1">
      <c r="A3" s="293">
        <v>1</v>
      </c>
      <c r="B3" s="177"/>
      <c r="C3" s="168"/>
      <c r="D3" s="222"/>
      <c r="E3" s="235"/>
    </row>
    <row r="4" spans="1:5" s="98" customFormat="1" ht="31.5" customHeight="1">
      <c r="A4" s="294">
        <v>2</v>
      </c>
      <c r="B4" s="177"/>
      <c r="C4" s="170"/>
      <c r="D4" s="223"/>
      <c r="E4" s="236"/>
    </row>
    <row r="5" spans="1:5" s="98" customFormat="1" ht="31.5" customHeight="1">
      <c r="A5" s="295">
        <v>3</v>
      </c>
      <c r="B5" s="177"/>
      <c r="C5" s="170"/>
      <c r="D5" s="223"/>
      <c r="E5" s="236"/>
    </row>
    <row r="6" spans="1:5" s="98" customFormat="1" ht="31.5" customHeight="1">
      <c r="A6" s="294">
        <v>4</v>
      </c>
      <c r="B6" s="170"/>
      <c r="C6" s="170"/>
      <c r="D6" s="223"/>
      <c r="E6" s="236"/>
    </row>
    <row r="7" spans="1:5" s="98" customFormat="1" ht="31.5" customHeight="1">
      <c r="A7" s="295">
        <v>5</v>
      </c>
      <c r="B7" s="170"/>
      <c r="C7" s="170"/>
      <c r="D7" s="223"/>
      <c r="E7" s="236"/>
    </row>
    <row r="8" spans="1:5" s="98" customFormat="1" ht="31.5" customHeight="1">
      <c r="A8" s="294">
        <v>6</v>
      </c>
      <c r="B8" s="170"/>
      <c r="C8" s="170"/>
      <c r="D8" s="223"/>
      <c r="E8" s="236"/>
    </row>
    <row r="9" spans="1:5" s="98" customFormat="1" ht="31.5" customHeight="1">
      <c r="A9" s="295">
        <v>7</v>
      </c>
      <c r="B9" s="170"/>
      <c r="C9" s="170"/>
      <c r="D9" s="223"/>
      <c r="E9" s="236"/>
    </row>
    <row r="10" spans="1:5" s="98" customFormat="1" ht="31.5" customHeight="1">
      <c r="A10" s="294">
        <v>8</v>
      </c>
      <c r="B10" s="170"/>
      <c r="C10" s="170"/>
      <c r="D10" s="223"/>
      <c r="E10" s="236"/>
    </row>
    <row r="11" spans="1:5" s="98" customFormat="1" ht="31.5" customHeight="1">
      <c r="A11" s="295">
        <v>9</v>
      </c>
      <c r="B11" s="170"/>
      <c r="C11" s="170"/>
      <c r="D11" s="223"/>
      <c r="E11" s="236"/>
    </row>
    <row r="12" spans="1:5" s="98" customFormat="1" ht="31.5" customHeight="1">
      <c r="A12" s="294">
        <v>10</v>
      </c>
      <c r="B12" s="170"/>
      <c r="C12" s="170"/>
      <c r="D12" s="223"/>
      <c r="E12" s="236"/>
    </row>
    <row r="13" spans="1:5" s="98" customFormat="1" ht="31.5" customHeight="1">
      <c r="A13" s="295">
        <v>11</v>
      </c>
      <c r="B13" s="170"/>
      <c r="C13" s="170"/>
      <c r="D13" s="223"/>
      <c r="E13" s="236"/>
    </row>
    <row r="14" spans="1:5" s="98" customFormat="1" ht="31.5" customHeight="1">
      <c r="A14" s="294">
        <v>12</v>
      </c>
      <c r="B14" s="170"/>
      <c r="C14" s="170"/>
      <c r="D14" s="223"/>
      <c r="E14" s="236"/>
    </row>
    <row r="15" spans="1:5" s="98" customFormat="1" ht="31.5" customHeight="1">
      <c r="A15" s="295">
        <v>13</v>
      </c>
      <c r="B15" s="170"/>
      <c r="C15" s="170"/>
      <c r="D15" s="223"/>
      <c r="E15" s="236"/>
    </row>
    <row r="16" spans="1:5" s="98" customFormat="1" ht="31.5" customHeight="1">
      <c r="A16" s="294">
        <v>14</v>
      </c>
      <c r="B16" s="170"/>
      <c r="C16" s="170"/>
      <c r="D16" s="223"/>
      <c r="E16" s="236"/>
    </row>
    <row r="17" spans="1:5" s="98" customFormat="1" ht="31.5" customHeight="1">
      <c r="A17" s="295">
        <v>15</v>
      </c>
      <c r="B17" s="170"/>
      <c r="C17" s="170"/>
      <c r="D17" s="223"/>
      <c r="E17" s="236"/>
    </row>
    <row r="18" spans="1:5" s="98" customFormat="1" ht="31.5" customHeight="1">
      <c r="A18" s="294">
        <v>16</v>
      </c>
      <c r="B18" s="170"/>
      <c r="C18" s="170"/>
      <c r="D18" s="223"/>
      <c r="E18" s="236"/>
    </row>
    <row r="19" spans="1:5" s="98" customFormat="1" ht="31.5" customHeight="1">
      <c r="A19" s="295">
        <v>17</v>
      </c>
      <c r="B19" s="170"/>
      <c r="C19" s="170"/>
      <c r="D19" s="223"/>
      <c r="E19" s="236"/>
    </row>
    <row r="20" spans="1:5" s="98" customFormat="1" ht="31.5" customHeight="1">
      <c r="A20" s="294">
        <v>18</v>
      </c>
      <c r="B20" s="170"/>
      <c r="C20" s="170"/>
      <c r="D20" s="223"/>
      <c r="E20" s="236"/>
    </row>
    <row r="21" spans="1:5" s="98" customFormat="1" ht="31.5" customHeight="1">
      <c r="A21" s="295">
        <v>19</v>
      </c>
      <c r="B21" s="170"/>
      <c r="C21" s="170"/>
      <c r="D21" s="223"/>
      <c r="E21" s="236"/>
    </row>
    <row r="22" spans="1:5" s="98" customFormat="1" ht="31.5" customHeight="1" thickBot="1">
      <c r="A22" s="296">
        <v>20</v>
      </c>
      <c r="B22" s="172"/>
      <c r="C22" s="172"/>
      <c r="D22" s="224"/>
      <c r="E22" s="237"/>
    </row>
    <row r="23" spans="1:5" s="98" customFormat="1" ht="43.5" customHeight="1" thickBot="1">
      <c r="A23" s="93"/>
      <c r="B23" s="93"/>
      <c r="C23" s="35" t="s">
        <v>242</v>
      </c>
      <c r="D23" s="221"/>
      <c r="E23" s="225">
        <f>SUM(E3:E22)</f>
        <v>0</v>
      </c>
    </row>
    <row r="25" spans="1:5">
      <c r="A25" s="1" t="s">
        <v>243</v>
      </c>
    </row>
    <row r="26" spans="1:5">
      <c r="A26" s="1" t="s">
        <v>244</v>
      </c>
    </row>
  </sheetData>
  <sheetProtection algorithmName="SHA-512" hashValue="aiD1h9c7exwQFXvGBvDGLnnNsOziVrG131Yaw1udDgBqg5Mni8KcUTuWQM3pAb2Bnm7g1io04RLo0m+BZgDlhg==" saltValue="NCDgq3Nu4hR0x3ySQ2THzA==" spinCount="100000" sheet="1" objects="1" scenarios="1" selectLockedCells="1"/>
  <mergeCells count="1">
    <mergeCell ref="A1:E1"/>
  </mergeCells>
  <pageMargins left="0.51181102362204722" right="0.47244094488188981" top="0.55118110236220474" bottom="0.55118110236220474" header="0.31496062992125984" footer="0.31496062992125984"/>
  <pageSetup paperSize="9" scale="65" orientation="landscape" r:id="rId1"/>
  <headerFooter>
    <oddFooter>&amp;RΚόστος υπεργολαβιών / Cost for subcontracting</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DATA!$A$45:$A$51</xm:f>
          </x14:formula1>
          <xm:sqref>D3:D22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Φύλλο8">
    <pageSetUpPr fitToPage="1"/>
  </sheetPr>
  <dimension ref="A1:E45"/>
  <sheetViews>
    <sheetView zoomScaleNormal="100" zoomScaleSheetLayoutView="100" workbookViewId="0">
      <selection activeCell="B3" sqref="B3"/>
    </sheetView>
  </sheetViews>
  <sheetFormatPr defaultColWidth="9.140625" defaultRowHeight="15"/>
  <cols>
    <col min="1" max="1" width="5.7109375" style="1" customWidth="1"/>
    <col min="2" max="2" width="78.28515625" style="1" customWidth="1"/>
    <col min="3" max="3" width="52.5703125" style="1" customWidth="1"/>
    <col min="4" max="4" width="28.42578125" style="1" customWidth="1"/>
    <col min="5" max="5" width="18.7109375" style="1" customWidth="1"/>
    <col min="6" max="16384" width="9.140625" style="1"/>
  </cols>
  <sheetData>
    <row r="1" spans="1:5" ht="54.75" customHeight="1" thickBot="1">
      <c r="A1" s="429" t="s">
        <v>245</v>
      </c>
      <c r="B1" s="430"/>
      <c r="C1" s="430"/>
      <c r="D1" s="430"/>
      <c r="E1" s="432"/>
    </row>
    <row r="2" spans="1:5" ht="45.75" thickBot="1">
      <c r="A2" s="31" t="s">
        <v>164</v>
      </c>
      <c r="B2" s="32" t="s">
        <v>234</v>
      </c>
      <c r="C2" s="33" t="s">
        <v>216</v>
      </c>
      <c r="D2" s="102" t="s">
        <v>149</v>
      </c>
      <c r="E2" s="102" t="s">
        <v>241</v>
      </c>
    </row>
    <row r="3" spans="1:5" s="299" customFormat="1" ht="31.5" customHeight="1">
      <c r="A3" s="297">
        <v>1</v>
      </c>
      <c r="B3" s="168"/>
      <c r="C3" s="169"/>
      <c r="D3" s="227"/>
      <c r="E3" s="235"/>
    </row>
    <row r="4" spans="1:5" s="299" customFormat="1" ht="31.5" customHeight="1">
      <c r="A4" s="298">
        <v>2</v>
      </c>
      <c r="B4" s="170"/>
      <c r="C4" s="171"/>
      <c r="D4" s="228"/>
      <c r="E4" s="236"/>
    </row>
    <row r="5" spans="1:5" s="299" customFormat="1" ht="31.5" customHeight="1">
      <c r="A5" s="298">
        <v>3</v>
      </c>
      <c r="B5" s="170"/>
      <c r="C5" s="171"/>
      <c r="D5" s="228"/>
      <c r="E5" s="236"/>
    </row>
    <row r="6" spans="1:5" s="299" customFormat="1" ht="31.5" customHeight="1">
      <c r="A6" s="298">
        <v>4</v>
      </c>
      <c r="B6" s="170"/>
      <c r="C6" s="171"/>
      <c r="D6" s="228"/>
      <c r="E6" s="236"/>
    </row>
    <row r="7" spans="1:5" s="299" customFormat="1" ht="31.5" customHeight="1">
      <c r="A7" s="298">
        <v>5</v>
      </c>
      <c r="B7" s="170"/>
      <c r="C7" s="171"/>
      <c r="D7" s="228"/>
      <c r="E7" s="236"/>
    </row>
    <row r="8" spans="1:5" s="299" customFormat="1" ht="31.5" customHeight="1">
      <c r="A8" s="298">
        <v>6</v>
      </c>
      <c r="B8" s="170"/>
      <c r="C8" s="171"/>
      <c r="D8" s="228"/>
      <c r="E8" s="236"/>
    </row>
    <row r="9" spans="1:5" s="299" customFormat="1" ht="31.5" customHeight="1">
      <c r="A9" s="298">
        <v>7</v>
      </c>
      <c r="B9" s="170"/>
      <c r="C9" s="171"/>
      <c r="D9" s="228"/>
      <c r="E9" s="236"/>
    </row>
    <row r="10" spans="1:5" s="299" customFormat="1" ht="31.5" customHeight="1">
      <c r="A10" s="298">
        <v>8</v>
      </c>
      <c r="B10" s="170"/>
      <c r="C10" s="171"/>
      <c r="D10" s="228"/>
      <c r="E10" s="236"/>
    </row>
    <row r="11" spans="1:5" s="299" customFormat="1" ht="31.5" customHeight="1">
      <c r="A11" s="298">
        <v>9</v>
      </c>
      <c r="B11" s="170"/>
      <c r="C11" s="171"/>
      <c r="D11" s="228"/>
      <c r="E11" s="236"/>
    </row>
    <row r="12" spans="1:5" s="299" customFormat="1" ht="31.5" customHeight="1">
      <c r="A12" s="298">
        <v>10</v>
      </c>
      <c r="B12" s="170"/>
      <c r="C12" s="171"/>
      <c r="D12" s="228"/>
      <c r="E12" s="236"/>
    </row>
    <row r="13" spans="1:5" s="299" customFormat="1" ht="31.5" customHeight="1">
      <c r="A13" s="298">
        <v>11</v>
      </c>
      <c r="B13" s="170"/>
      <c r="C13" s="171"/>
      <c r="D13" s="228"/>
      <c r="E13" s="236"/>
    </row>
    <row r="14" spans="1:5" s="299" customFormat="1" ht="31.5" customHeight="1">
      <c r="A14" s="298">
        <v>12</v>
      </c>
      <c r="B14" s="170"/>
      <c r="C14" s="171"/>
      <c r="D14" s="228"/>
      <c r="E14" s="236"/>
    </row>
    <row r="15" spans="1:5" s="299" customFormat="1" ht="31.5" customHeight="1">
      <c r="A15" s="298">
        <v>13</v>
      </c>
      <c r="B15" s="170"/>
      <c r="C15" s="171"/>
      <c r="D15" s="228"/>
      <c r="E15" s="236"/>
    </row>
    <row r="16" spans="1:5" s="299" customFormat="1" ht="31.5" customHeight="1">
      <c r="A16" s="298">
        <v>14</v>
      </c>
      <c r="B16" s="170"/>
      <c r="C16" s="171"/>
      <c r="D16" s="228"/>
      <c r="E16" s="236"/>
    </row>
    <row r="17" spans="1:5" s="299" customFormat="1" ht="31.5" customHeight="1">
      <c r="A17" s="298">
        <v>15</v>
      </c>
      <c r="B17" s="170"/>
      <c r="C17" s="171"/>
      <c r="D17" s="228"/>
      <c r="E17" s="236"/>
    </row>
    <row r="18" spans="1:5" s="299" customFormat="1" ht="31.5" customHeight="1">
      <c r="A18" s="298">
        <v>16</v>
      </c>
      <c r="B18" s="170"/>
      <c r="C18" s="171"/>
      <c r="D18" s="228"/>
      <c r="E18" s="236"/>
    </row>
    <row r="19" spans="1:5" s="299" customFormat="1" ht="31.5" customHeight="1">
      <c r="A19" s="298">
        <v>17</v>
      </c>
      <c r="B19" s="170"/>
      <c r="C19" s="171"/>
      <c r="D19" s="228"/>
      <c r="E19" s="236"/>
    </row>
    <row r="20" spans="1:5" s="299" customFormat="1" ht="31.5" customHeight="1">
      <c r="A20" s="298">
        <v>18</v>
      </c>
      <c r="B20" s="170"/>
      <c r="C20" s="171"/>
      <c r="D20" s="228"/>
      <c r="E20" s="236"/>
    </row>
    <row r="21" spans="1:5" s="299" customFormat="1" ht="31.5" customHeight="1">
      <c r="A21" s="298">
        <v>19</v>
      </c>
      <c r="B21" s="170"/>
      <c r="C21" s="171"/>
      <c r="D21" s="228"/>
      <c r="E21" s="236"/>
    </row>
    <row r="22" spans="1:5" s="299" customFormat="1" ht="31.5" customHeight="1">
      <c r="A22" s="298">
        <v>20</v>
      </c>
      <c r="B22" s="170"/>
      <c r="C22" s="171"/>
      <c r="D22" s="228"/>
      <c r="E22" s="236"/>
    </row>
    <row r="23" spans="1:5" s="299" customFormat="1" ht="31.5" customHeight="1">
      <c r="A23" s="298">
        <v>21</v>
      </c>
      <c r="B23" s="170"/>
      <c r="C23" s="171"/>
      <c r="D23" s="228"/>
      <c r="E23" s="236"/>
    </row>
    <row r="24" spans="1:5" s="299" customFormat="1" ht="31.5" customHeight="1">
      <c r="A24" s="298">
        <v>22</v>
      </c>
      <c r="B24" s="170"/>
      <c r="C24" s="171"/>
      <c r="D24" s="228"/>
      <c r="E24" s="236"/>
    </row>
    <row r="25" spans="1:5" s="299" customFormat="1" ht="31.5" customHeight="1">
      <c r="A25" s="298">
        <v>23</v>
      </c>
      <c r="B25" s="170"/>
      <c r="C25" s="171"/>
      <c r="D25" s="228"/>
      <c r="E25" s="236"/>
    </row>
    <row r="26" spans="1:5" s="299" customFormat="1" ht="31.5" customHeight="1">
      <c r="A26" s="298">
        <v>24</v>
      </c>
      <c r="B26" s="170"/>
      <c r="C26" s="171"/>
      <c r="D26" s="228"/>
      <c r="E26" s="236"/>
    </row>
    <row r="27" spans="1:5" s="299" customFormat="1" ht="31.5" customHeight="1">
      <c r="A27" s="298">
        <v>25</v>
      </c>
      <c r="B27" s="170"/>
      <c r="C27" s="171"/>
      <c r="D27" s="228"/>
      <c r="E27" s="236"/>
    </row>
    <row r="28" spans="1:5" s="299" customFormat="1" ht="31.5" customHeight="1">
      <c r="A28" s="298">
        <v>26</v>
      </c>
      <c r="B28" s="170"/>
      <c r="C28" s="171"/>
      <c r="D28" s="228"/>
      <c r="E28" s="236"/>
    </row>
    <row r="29" spans="1:5" s="299" customFormat="1" ht="31.5" customHeight="1">
      <c r="A29" s="298">
        <v>27</v>
      </c>
      <c r="B29" s="170"/>
      <c r="C29" s="171"/>
      <c r="D29" s="228"/>
      <c r="E29" s="236"/>
    </row>
    <row r="30" spans="1:5" s="299" customFormat="1" ht="31.5" customHeight="1">
      <c r="A30" s="298">
        <v>28</v>
      </c>
      <c r="B30" s="170"/>
      <c r="C30" s="171"/>
      <c r="D30" s="228"/>
      <c r="E30" s="236"/>
    </row>
    <row r="31" spans="1:5" s="299" customFormat="1" ht="31.5" customHeight="1">
      <c r="A31" s="298">
        <v>29</v>
      </c>
      <c r="B31" s="170"/>
      <c r="C31" s="171"/>
      <c r="D31" s="228"/>
      <c r="E31" s="236"/>
    </row>
    <row r="32" spans="1:5" s="299" customFormat="1" ht="31.5" customHeight="1">
      <c r="A32" s="298">
        <v>30</v>
      </c>
      <c r="B32" s="170"/>
      <c r="C32" s="171"/>
      <c r="D32" s="228"/>
      <c r="E32" s="236"/>
    </row>
    <row r="33" spans="1:5" s="299" customFormat="1" ht="31.5" customHeight="1">
      <c r="A33" s="298">
        <v>31</v>
      </c>
      <c r="B33" s="170"/>
      <c r="C33" s="171"/>
      <c r="D33" s="228"/>
      <c r="E33" s="236"/>
    </row>
    <row r="34" spans="1:5" s="299" customFormat="1" ht="31.5" customHeight="1">
      <c r="A34" s="298">
        <v>32</v>
      </c>
      <c r="B34" s="170"/>
      <c r="C34" s="171"/>
      <c r="D34" s="228"/>
      <c r="E34" s="236"/>
    </row>
    <row r="35" spans="1:5" s="299" customFormat="1" ht="31.5" customHeight="1">
      <c r="A35" s="298">
        <v>33</v>
      </c>
      <c r="B35" s="170"/>
      <c r="C35" s="171"/>
      <c r="D35" s="228"/>
      <c r="E35" s="236"/>
    </row>
    <row r="36" spans="1:5" s="299" customFormat="1" ht="31.5" customHeight="1">
      <c r="A36" s="298">
        <v>34</v>
      </c>
      <c r="B36" s="170"/>
      <c r="C36" s="171"/>
      <c r="D36" s="228"/>
      <c r="E36" s="236"/>
    </row>
    <row r="37" spans="1:5" s="299" customFormat="1" ht="31.5" customHeight="1">
      <c r="A37" s="298">
        <v>35</v>
      </c>
      <c r="B37" s="170"/>
      <c r="C37" s="171"/>
      <c r="D37" s="228"/>
      <c r="E37" s="236"/>
    </row>
    <row r="38" spans="1:5" s="299" customFormat="1" ht="31.5" customHeight="1">
      <c r="A38" s="298">
        <v>36</v>
      </c>
      <c r="B38" s="170"/>
      <c r="C38" s="171"/>
      <c r="D38" s="228"/>
      <c r="E38" s="236"/>
    </row>
    <row r="39" spans="1:5" s="299" customFormat="1" ht="31.5" customHeight="1">
      <c r="A39" s="298">
        <v>37</v>
      </c>
      <c r="B39" s="170"/>
      <c r="C39" s="171"/>
      <c r="D39" s="228"/>
      <c r="E39" s="236"/>
    </row>
    <row r="40" spans="1:5" s="299" customFormat="1" ht="31.5" customHeight="1">
      <c r="A40" s="298">
        <v>38</v>
      </c>
      <c r="B40" s="170"/>
      <c r="C40" s="171"/>
      <c r="D40" s="228"/>
      <c r="E40" s="236"/>
    </row>
    <row r="41" spans="1:5" s="299" customFormat="1" ht="31.5" customHeight="1">
      <c r="A41" s="298">
        <v>39</v>
      </c>
      <c r="B41" s="170"/>
      <c r="C41" s="171"/>
      <c r="D41" s="228"/>
      <c r="E41" s="236"/>
    </row>
    <row r="42" spans="1:5" s="299" customFormat="1" ht="31.5" customHeight="1">
      <c r="A42" s="298">
        <v>40</v>
      </c>
      <c r="B42" s="170"/>
      <c r="C42" s="171"/>
      <c r="D42" s="228"/>
      <c r="E42" s="236"/>
    </row>
    <row r="43" spans="1:5" s="299" customFormat="1" ht="31.5" customHeight="1">
      <c r="A43" s="298">
        <v>41</v>
      </c>
      <c r="B43" s="170"/>
      <c r="C43" s="171"/>
      <c r="D43" s="228"/>
      <c r="E43" s="236"/>
    </row>
    <row r="44" spans="1:5" s="299" customFormat="1" ht="31.5" customHeight="1" thickBot="1">
      <c r="A44" s="300">
        <v>42</v>
      </c>
      <c r="B44" s="172"/>
      <c r="C44" s="173"/>
      <c r="D44" s="229"/>
      <c r="E44" s="237"/>
    </row>
    <row r="45" spans="1:5" ht="21.75" thickBot="1">
      <c r="A45" s="436" t="s">
        <v>246</v>
      </c>
      <c r="B45" s="437"/>
      <c r="C45" s="438"/>
      <c r="D45" s="226"/>
      <c r="E45" s="129">
        <f>SUM(E3:E44)</f>
        <v>0</v>
      </c>
    </row>
  </sheetData>
  <sheetProtection algorithmName="SHA-512" hashValue="nXcEje2EG2Tq8ibYAtW5/xJ7oIlgEq6O1XWH8jFzgTmsrKwv0Uk3AvdZ90oVgs1ZBIqdmZ675E3qpB5o813Keg==" saltValue="piFmAA8k5E3fdk287MQz8Q==" spinCount="100000" sheet="1" objects="1" scenarios="1" selectLockedCells="1"/>
  <mergeCells count="2">
    <mergeCell ref="A1:E1"/>
    <mergeCell ref="A45:C45"/>
  </mergeCells>
  <pageMargins left="0.70866141732283472" right="0.48" top="0.56000000000000005" bottom="0.74803149606299213" header="0.31496062992125984" footer="0.31496062992125984"/>
  <pageSetup paperSize="9" scale="49" orientation="portrait" r:id="rId1"/>
  <headerFooter>
    <oddFooter>&amp;RΛοιπές άμεσες δαπάνες / Other direct costs</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DATA!$A$45:$A$51</xm:f>
          </x14:formula1>
          <xm:sqref>D3:D44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Έγγραφο" ma:contentTypeID="0x0101004BB8618D0465614DBC1EAEE20B15C8A2" ma:contentTypeVersion="13" ma:contentTypeDescription="Δημιουργία νέου εγγράφου" ma:contentTypeScope="" ma:versionID="26092e4840d4e033994e2ba607091d03">
  <xsd:schema xmlns:xsd="http://www.w3.org/2001/XMLSchema" xmlns:xs="http://www.w3.org/2001/XMLSchema" xmlns:p="http://schemas.microsoft.com/office/2006/metadata/properties" xmlns:ns2="54b553f8-274e-478b-ae0d-7ddf471411cf" xmlns:ns3="44df9301-b2fd-4647-802d-180da8d9d6cb" targetNamespace="http://schemas.microsoft.com/office/2006/metadata/properties" ma:root="true" ma:fieldsID="5b540df34062019f0ff83ac449acf2fa" ns2:_="" ns3:_="">
    <xsd:import namespace="54b553f8-274e-478b-ae0d-7ddf471411cf"/>
    <xsd:import namespace="44df9301-b2fd-4647-802d-180da8d9d6c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b553f8-274e-478b-ae0d-7ddf471411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Ετικέτες εικόνας" ma:readOnly="false" ma:fieldId="{5cf76f15-5ced-4ddc-b409-7134ff3c332f}" ma:taxonomyMulti="true" ma:sspId="7356fdab-1bbc-418f-a03f-c248e59d48a3"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4df9301-b2fd-4647-802d-180da8d9d6cb"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9bf074d-7432-40ff-a4b4-5403384aa9f4}" ma:internalName="TaxCatchAll" ma:showField="CatchAllData" ma:web="44df9301-b2fd-4647-802d-180da8d9d6cb">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Κοινή χρήση με"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Κοινή χρήση με λεπτομέρειες"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Τύπος περιεχομένου"/>
        <xsd:element ref="dc:title" minOccurs="0" maxOccurs="1" ma:index="4" ma:displayName="Τίτλο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4b553f8-274e-478b-ae0d-7ddf471411cf">
      <Terms xmlns="http://schemas.microsoft.com/office/infopath/2007/PartnerControls"/>
    </lcf76f155ced4ddcb4097134ff3c332f>
    <TaxCatchAll xmlns="44df9301-b2fd-4647-802d-180da8d9d6cb" xsi:nil="true"/>
  </documentManagement>
</p:properties>
</file>

<file path=customXml/itemProps1.xml><?xml version="1.0" encoding="utf-8"?>
<ds:datastoreItem xmlns:ds="http://schemas.openxmlformats.org/officeDocument/2006/customXml" ds:itemID="{D78374D6-9A3E-4237-BF2B-F1F32A3BCB92}"/>
</file>

<file path=customXml/itemProps2.xml><?xml version="1.0" encoding="utf-8"?>
<ds:datastoreItem xmlns:ds="http://schemas.openxmlformats.org/officeDocument/2006/customXml" ds:itemID="{76E562AE-2570-42C8-8892-3C61D9AD1391}"/>
</file>

<file path=customXml/itemProps3.xml><?xml version="1.0" encoding="utf-8"?>
<ds:datastoreItem xmlns:ds="http://schemas.openxmlformats.org/officeDocument/2006/customXml" ds:itemID="{70794C7D-4C23-4019-B84E-DFE471930F4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 Anastassiadis</dc:creator>
  <cp:keywords/>
  <dc:description/>
  <cp:lastModifiedBy/>
  <cp:revision>1</cp:revision>
  <dcterms:created xsi:type="dcterms:W3CDTF">2014-01-17T11:51:55Z</dcterms:created>
  <dcterms:modified xsi:type="dcterms:W3CDTF">2023-05-18T09:19:23Z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0x0101004BB8618D0465614DBC1EAEE20B15C8A2</vt:lpwstr>
  </property>
</Properties>
</file>